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epherd_m\Desktop\Tools for clients\"/>
    </mc:Choice>
  </mc:AlternateContent>
  <bookViews>
    <workbookView xWindow="0" yWindow="0" windowWidth="21570" windowHeight="8160" tabRatio="691"/>
  </bookViews>
  <sheets>
    <sheet name="Worksheet" sheetId="1" r:id="rId1"/>
    <sheet name="Income" sheetId="7" r:id="rId2"/>
    <sheet name="Balance" sheetId="8" r:id="rId3"/>
    <sheet name="Cash Flow" sheetId="9" r:id="rId4"/>
    <sheet name="Graphs" sheetId="17" r:id="rId5"/>
  </sheets>
  <calcPr calcId="152511"/>
</workbook>
</file>

<file path=xl/calcChain.xml><?xml version="1.0" encoding="utf-8"?>
<calcChain xmlns="http://schemas.openxmlformats.org/spreadsheetml/2006/main">
  <c r="B22" i="8" l="1"/>
  <c r="B23" i="8"/>
  <c r="B24" i="8" s="1"/>
  <c r="B18" i="8"/>
  <c r="B16" i="8"/>
  <c r="B15" i="8"/>
  <c r="B12" i="8"/>
  <c r="B11" i="8"/>
  <c r="B10" i="8"/>
  <c r="B9" i="8"/>
  <c r="B8" i="8"/>
  <c r="B7" i="8"/>
  <c r="B6" i="8"/>
  <c r="B5" i="8"/>
  <c r="B4" i="8"/>
  <c r="C1" i="8"/>
  <c r="A12" i="8"/>
  <c r="C4" i="1"/>
  <c r="D4" i="1" s="1"/>
  <c r="O4" i="1"/>
  <c r="C34" i="1"/>
  <c r="C2" i="8" s="1"/>
  <c r="D24" i="1"/>
  <c r="D25" i="1" s="1"/>
  <c r="C25" i="1"/>
  <c r="C50" i="1"/>
  <c r="E24" i="1"/>
  <c r="F24" i="1" s="1"/>
  <c r="C95" i="1"/>
  <c r="E95" i="1" s="1"/>
  <c r="C93" i="1"/>
  <c r="D95" i="1"/>
  <c r="F95" i="1"/>
  <c r="H95" i="1"/>
  <c r="J95" i="1"/>
  <c r="L95" i="1"/>
  <c r="N95" i="1"/>
  <c r="C116" i="1"/>
  <c r="C114" i="1"/>
  <c r="C115" i="1" s="1"/>
  <c r="D116" i="1"/>
  <c r="E116" i="1"/>
  <c r="F116" i="1"/>
  <c r="G116" i="1"/>
  <c r="O116" i="1" s="1"/>
  <c r="H116" i="1"/>
  <c r="I116" i="1"/>
  <c r="J116" i="1"/>
  <c r="K116" i="1"/>
  <c r="L116" i="1"/>
  <c r="M116" i="1"/>
  <c r="N116" i="1"/>
  <c r="C100" i="1"/>
  <c r="O100" i="1" s="1"/>
  <c r="D100" i="1"/>
  <c r="C121" i="1"/>
  <c r="D121" i="1"/>
  <c r="E100" i="1"/>
  <c r="E121" i="1"/>
  <c r="F100" i="1"/>
  <c r="F121" i="1"/>
  <c r="G100" i="1"/>
  <c r="G121" i="1"/>
  <c r="H100" i="1"/>
  <c r="H121" i="1"/>
  <c r="I100" i="1"/>
  <c r="I121" i="1"/>
  <c r="J100" i="1"/>
  <c r="J121" i="1"/>
  <c r="K100" i="1"/>
  <c r="K121" i="1"/>
  <c r="L100" i="1"/>
  <c r="L121" i="1"/>
  <c r="M100" i="1"/>
  <c r="M121" i="1"/>
  <c r="N100" i="1"/>
  <c r="N121" i="1"/>
  <c r="C105" i="1"/>
  <c r="O105" i="1" s="1"/>
  <c r="D105" i="1"/>
  <c r="E105" i="1"/>
  <c r="F105" i="1"/>
  <c r="G105" i="1"/>
  <c r="H105" i="1"/>
  <c r="I105" i="1"/>
  <c r="J105" i="1"/>
  <c r="K105" i="1"/>
  <c r="L105" i="1"/>
  <c r="M105" i="1"/>
  <c r="N10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31" i="1"/>
  <c r="O131" i="1" s="1"/>
  <c r="D131" i="1"/>
  <c r="E131" i="1"/>
  <c r="F131" i="1"/>
  <c r="G131" i="1"/>
  <c r="H131" i="1"/>
  <c r="I131" i="1"/>
  <c r="J131" i="1"/>
  <c r="K131" i="1"/>
  <c r="L131" i="1"/>
  <c r="M131" i="1"/>
  <c r="N131" i="1"/>
  <c r="C38" i="1"/>
  <c r="C6" i="8" s="1"/>
  <c r="C39" i="1"/>
  <c r="C7" i="8" s="1"/>
  <c r="C40" i="1"/>
  <c r="C42" i="1"/>
  <c r="C10" i="8"/>
  <c r="C31" i="1"/>
  <c r="C43" i="1" s="1"/>
  <c r="C11" i="8" s="1"/>
  <c r="D42" i="1"/>
  <c r="D10" i="8" s="1"/>
  <c r="D31" i="1"/>
  <c r="C29" i="7" s="1"/>
  <c r="C44" i="1"/>
  <c r="C12" i="8" s="1"/>
  <c r="C48" i="1"/>
  <c r="C16" i="8" s="1"/>
  <c r="B35" i="1"/>
  <c r="B3" i="8" s="1"/>
  <c r="B13" i="8" s="1"/>
  <c r="C55" i="1"/>
  <c r="C22" i="8" s="1"/>
  <c r="D5" i="1"/>
  <c r="D6" i="1" s="1"/>
  <c r="C5" i="1"/>
  <c r="C6" i="1"/>
  <c r="C7" i="1" s="1"/>
  <c r="C27" i="1"/>
  <c r="D9" i="1"/>
  <c r="D10" i="1"/>
  <c r="D11" i="1"/>
  <c r="E11" i="1" s="1"/>
  <c r="D12" i="1"/>
  <c r="E12" i="1" s="1"/>
  <c r="F12" i="1" s="1"/>
  <c r="G12" i="1" s="1"/>
  <c r="D13" i="1"/>
  <c r="D14" i="1"/>
  <c r="E14" i="1" s="1"/>
  <c r="F14" i="1" s="1"/>
  <c r="D15" i="1"/>
  <c r="C13" i="7" s="1"/>
  <c r="D16" i="1"/>
  <c r="E16" i="1" s="1"/>
  <c r="F16" i="1" s="1"/>
  <c r="D17" i="1"/>
  <c r="D18" i="1"/>
  <c r="E18" i="1" s="1"/>
  <c r="F18" i="1" s="1"/>
  <c r="D19" i="1"/>
  <c r="E19" i="1" s="1"/>
  <c r="D20" i="1"/>
  <c r="E20" i="1" s="1"/>
  <c r="F20" i="1" s="1"/>
  <c r="G20" i="1" s="1"/>
  <c r="D21" i="1"/>
  <c r="D22" i="1"/>
  <c r="E22" i="1" s="1"/>
  <c r="F22" i="1" s="1"/>
  <c r="D23" i="1"/>
  <c r="D26" i="1"/>
  <c r="E26" i="1" s="1"/>
  <c r="F26" i="1" s="1"/>
  <c r="F5" i="1"/>
  <c r="F6" i="1"/>
  <c r="F7" i="1" s="1"/>
  <c r="E5" i="1"/>
  <c r="E6" i="1" s="1"/>
  <c r="D3" i="7" s="1"/>
  <c r="E9" i="1"/>
  <c r="E13" i="1"/>
  <c r="E15" i="1"/>
  <c r="D13" i="7" s="1"/>
  <c r="E17" i="1"/>
  <c r="E21" i="1"/>
  <c r="F21" i="1" s="1"/>
  <c r="E23" i="1"/>
  <c r="D21" i="7" s="1"/>
  <c r="F9" i="1"/>
  <c r="G9" i="1" s="1"/>
  <c r="F13" i="1"/>
  <c r="G13" i="1" s="1"/>
  <c r="H13" i="1" s="1"/>
  <c r="I13" i="1" s="1"/>
  <c r="F15" i="1"/>
  <c r="G15" i="1" s="1"/>
  <c r="H15" i="1" s="1"/>
  <c r="G13" i="7" s="1"/>
  <c r="F17" i="1"/>
  <c r="G17" i="1" s="1"/>
  <c r="H17" i="1" s="1"/>
  <c r="I17" i="1" s="1"/>
  <c r="H5" i="1"/>
  <c r="H6" i="1" s="1"/>
  <c r="H7" i="1" s="1"/>
  <c r="G5" i="1"/>
  <c r="G6" i="1" s="1"/>
  <c r="F3" i="7" s="1"/>
  <c r="G14" i="1"/>
  <c r="G16" i="1"/>
  <c r="H16" i="1" s="1"/>
  <c r="G18" i="1"/>
  <c r="H18" i="1" s="1"/>
  <c r="G22" i="1"/>
  <c r="G26" i="1"/>
  <c r="H26" i="1" s="1"/>
  <c r="H14" i="1"/>
  <c r="I14" i="1" s="1"/>
  <c r="J14" i="1" s="1"/>
  <c r="K14" i="1" s="1"/>
  <c r="H22" i="1"/>
  <c r="I22" i="1" s="1"/>
  <c r="J22" i="1" s="1"/>
  <c r="J5" i="1"/>
  <c r="J6" i="1" s="1"/>
  <c r="I3" i="7" s="1"/>
  <c r="I5" i="1"/>
  <c r="I6" i="1" s="1"/>
  <c r="I7" i="1" s="1"/>
  <c r="H4" i="7" s="1"/>
  <c r="L5" i="1"/>
  <c r="L6" i="1" s="1"/>
  <c r="L7" i="1" s="1"/>
  <c r="K4" i="7" s="1"/>
  <c r="K5" i="1"/>
  <c r="K6" i="1" s="1"/>
  <c r="J3" i="7" s="1"/>
  <c r="K22" i="1"/>
  <c r="L22" i="1" s="1"/>
  <c r="N5" i="1"/>
  <c r="N6" i="1" s="1"/>
  <c r="M5" i="1"/>
  <c r="M6" i="1" s="1"/>
  <c r="Q6" i="1"/>
  <c r="Q7" i="1" s="1"/>
  <c r="P24" i="9"/>
  <c r="P22" i="9"/>
  <c r="C16" i="9"/>
  <c r="C17" i="9"/>
  <c r="C18" i="9"/>
  <c r="D16" i="9"/>
  <c r="D17" i="9"/>
  <c r="D18" i="9"/>
  <c r="E16" i="9"/>
  <c r="E17" i="9"/>
  <c r="E18" i="9"/>
  <c r="F16" i="9"/>
  <c r="F17" i="9"/>
  <c r="F18" i="9"/>
  <c r="G16" i="9"/>
  <c r="G17" i="9"/>
  <c r="G18" i="9"/>
  <c r="H16" i="9"/>
  <c r="H17" i="9"/>
  <c r="H18" i="9"/>
  <c r="I16" i="9"/>
  <c r="I17" i="9"/>
  <c r="I18" i="9"/>
  <c r="J16" i="9"/>
  <c r="J17" i="9"/>
  <c r="J18" i="9"/>
  <c r="K16" i="9"/>
  <c r="K17" i="9"/>
  <c r="K18" i="9"/>
  <c r="L16" i="9"/>
  <c r="L17" i="9"/>
  <c r="L18" i="9"/>
  <c r="M16" i="9"/>
  <c r="M17" i="9"/>
  <c r="M18" i="9"/>
  <c r="B16" i="9"/>
  <c r="B17" i="9"/>
  <c r="B18" i="9"/>
  <c r="O16" i="9"/>
  <c r="O17" i="9"/>
  <c r="O18" i="9"/>
  <c r="O19" i="9" s="1"/>
  <c r="P16" i="9"/>
  <c r="P17" i="9"/>
  <c r="P18" i="9"/>
  <c r="P19" i="9" s="1"/>
  <c r="O24" i="9"/>
  <c r="O22" i="9"/>
  <c r="C22" i="9"/>
  <c r="D22" i="9"/>
  <c r="E22" i="9"/>
  <c r="F22" i="9"/>
  <c r="G22" i="9"/>
  <c r="H22" i="9"/>
  <c r="I22" i="9"/>
  <c r="J22" i="9"/>
  <c r="K22" i="9"/>
  <c r="L22" i="9"/>
  <c r="M22" i="9"/>
  <c r="C24" i="9"/>
  <c r="D24" i="9"/>
  <c r="E24" i="9"/>
  <c r="F24" i="9"/>
  <c r="G24" i="9"/>
  <c r="H24" i="9"/>
  <c r="I24" i="9"/>
  <c r="J24" i="9"/>
  <c r="K24" i="9"/>
  <c r="L24" i="9"/>
  <c r="M24" i="9"/>
  <c r="B24" i="9"/>
  <c r="B22" i="9"/>
  <c r="D1" i="9"/>
  <c r="A79" i="1"/>
  <c r="A18" i="9" s="1"/>
  <c r="O61" i="1"/>
  <c r="N2" i="9" s="1"/>
  <c r="Q4" i="1"/>
  <c r="Q61" i="1" s="1"/>
  <c r="O2" i="9" s="1"/>
  <c r="S4" i="1"/>
  <c r="S61" i="1" s="1"/>
  <c r="P2" i="9" s="1"/>
  <c r="C61" i="1"/>
  <c r="B2" i="9" s="1"/>
  <c r="D61" i="1"/>
  <c r="C2" i="9"/>
  <c r="C71" i="1"/>
  <c r="B12" i="9" s="1"/>
  <c r="C62" i="1"/>
  <c r="B3" i="9"/>
  <c r="O62" i="1"/>
  <c r="N3" i="9" s="1"/>
  <c r="B22" i="7"/>
  <c r="N3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4" i="7"/>
  <c r="B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7" i="7"/>
  <c r="D1" i="7"/>
  <c r="O2" i="7"/>
  <c r="N2" i="7"/>
  <c r="C2" i="7"/>
  <c r="B2" i="7"/>
  <c r="C7" i="7"/>
  <c r="D7" i="7"/>
  <c r="E7" i="7"/>
  <c r="F7" i="7"/>
  <c r="C8" i="7"/>
  <c r="C10" i="7"/>
  <c r="D10" i="7"/>
  <c r="E10" i="7"/>
  <c r="C11" i="7"/>
  <c r="D11" i="7"/>
  <c r="E11" i="7"/>
  <c r="F11" i="7"/>
  <c r="G11" i="7"/>
  <c r="C12" i="7"/>
  <c r="D12" i="7"/>
  <c r="E12" i="7"/>
  <c r="F12" i="7"/>
  <c r="G12" i="7"/>
  <c r="H12" i="7"/>
  <c r="I12" i="7"/>
  <c r="E13" i="7"/>
  <c r="C14" i="7"/>
  <c r="D14" i="7"/>
  <c r="E14" i="7"/>
  <c r="C15" i="7"/>
  <c r="D15" i="7"/>
  <c r="E15" i="7"/>
  <c r="F15" i="7"/>
  <c r="G15" i="7"/>
  <c r="C16" i="7"/>
  <c r="D16" i="7"/>
  <c r="E16" i="7"/>
  <c r="F16" i="7"/>
  <c r="C17" i="7"/>
  <c r="C18" i="7"/>
  <c r="D18" i="7"/>
  <c r="E18" i="7"/>
  <c r="C19" i="7"/>
  <c r="D19" i="7"/>
  <c r="C20" i="7"/>
  <c r="D20" i="7"/>
  <c r="E20" i="7"/>
  <c r="F20" i="7"/>
  <c r="G20" i="7"/>
  <c r="H20" i="7"/>
  <c r="I20" i="7"/>
  <c r="C21" i="7"/>
  <c r="C22" i="7"/>
  <c r="D22" i="7"/>
  <c r="C24" i="7"/>
  <c r="D24" i="7"/>
  <c r="E24" i="7"/>
  <c r="F24" i="7"/>
  <c r="B23" i="7"/>
  <c r="B29" i="7"/>
  <c r="O4" i="7"/>
  <c r="O3" i="7"/>
  <c r="O5" i="7" s="1"/>
  <c r="K3" i="7"/>
  <c r="H3" i="7"/>
  <c r="E4" i="7"/>
  <c r="E3" i="7"/>
  <c r="C3" i="7"/>
  <c r="B4" i="7"/>
  <c r="B5" i="7" s="1"/>
  <c r="B3" i="7"/>
  <c r="C80" i="1"/>
  <c r="D80" i="1"/>
  <c r="O80" i="1" s="1"/>
  <c r="E80" i="1"/>
  <c r="F80" i="1"/>
  <c r="G80" i="1"/>
  <c r="H80" i="1"/>
  <c r="I80" i="1"/>
  <c r="J80" i="1"/>
  <c r="K80" i="1"/>
  <c r="L80" i="1"/>
  <c r="M80" i="1"/>
  <c r="N80" i="1"/>
  <c r="Q80" i="1"/>
  <c r="S80" i="1"/>
  <c r="O83" i="1"/>
  <c r="O79" i="1"/>
  <c r="O78" i="1"/>
  <c r="O76" i="1"/>
  <c r="O75" i="1"/>
  <c r="O77" i="1"/>
  <c r="Y51" i="1"/>
  <c r="Y52" i="1"/>
  <c r="B53" i="1"/>
  <c r="B57" i="1"/>
  <c r="B45" i="1"/>
  <c r="O126" i="1"/>
  <c r="O121" i="1"/>
  <c r="O34" i="1"/>
  <c r="O85" i="1"/>
  <c r="O110" i="1"/>
  <c r="D17" i="7" l="1"/>
  <c r="F19" i="1"/>
  <c r="F11" i="1"/>
  <c r="D9" i="7"/>
  <c r="F25" i="1"/>
  <c r="E23" i="7" s="1"/>
  <c r="G24" i="1"/>
  <c r="E22" i="7"/>
  <c r="I18" i="1"/>
  <c r="G16" i="7"/>
  <c r="L14" i="1"/>
  <c r="K12" i="7" s="1"/>
  <c r="J12" i="7"/>
  <c r="H20" i="1"/>
  <c r="F18" i="7"/>
  <c r="H12" i="1"/>
  <c r="I12" i="1" s="1"/>
  <c r="F10" i="7"/>
  <c r="G3" i="7"/>
  <c r="J20" i="7"/>
  <c r="F14" i="7"/>
  <c r="C9" i="7"/>
  <c r="N22" i="9"/>
  <c r="N16" i="9"/>
  <c r="I15" i="1"/>
  <c r="F23" i="1"/>
  <c r="D48" i="1"/>
  <c r="D44" i="1"/>
  <c r="E25" i="1"/>
  <c r="D23" i="7" s="1"/>
  <c r="O5" i="1"/>
  <c r="B59" i="1"/>
  <c r="Y53" i="1"/>
  <c r="F13" i="7"/>
  <c r="P2" i="7"/>
  <c r="N18" i="9"/>
  <c r="C29" i="1"/>
  <c r="B27" i="7" s="1"/>
  <c r="N7" i="1"/>
  <c r="M4" i="7" s="1"/>
  <c r="M3" i="7"/>
  <c r="N8" i="1"/>
  <c r="H15" i="7"/>
  <c r="J17" i="1"/>
  <c r="J13" i="1"/>
  <c r="H11" i="7"/>
  <c r="C23" i="7"/>
  <c r="N24" i="9"/>
  <c r="S6" i="1"/>
  <c r="L8" i="1"/>
  <c r="D55" i="1"/>
  <c r="E55" i="1" s="1"/>
  <c r="F55" i="1" s="1"/>
  <c r="M95" i="1"/>
  <c r="K95" i="1"/>
  <c r="I95" i="1"/>
  <c r="G95" i="1"/>
  <c r="O95" i="1" s="1"/>
  <c r="C94" i="1"/>
  <c r="H5" i="7"/>
  <c r="K5" i="7"/>
  <c r="D27" i="1"/>
  <c r="D50" i="1"/>
  <c r="D71" i="1" s="1"/>
  <c r="C12" i="9" s="1"/>
  <c r="L19" i="9"/>
  <c r="J19" i="9"/>
  <c r="H19" i="9"/>
  <c r="F19" i="9"/>
  <c r="D19" i="9"/>
  <c r="E5" i="7"/>
  <c r="N17" i="9"/>
  <c r="M19" i="9"/>
  <c r="K19" i="9"/>
  <c r="I19" i="9"/>
  <c r="G19" i="9"/>
  <c r="E19" i="9"/>
  <c r="C19" i="9"/>
  <c r="G4" i="7"/>
  <c r="N19" i="9"/>
  <c r="M7" i="1"/>
  <c r="M8" i="1" s="1"/>
  <c r="L3" i="7"/>
  <c r="K20" i="7"/>
  <c r="M22" i="1"/>
  <c r="I26" i="1"/>
  <c r="G24" i="7"/>
  <c r="I20" i="1"/>
  <c r="G18" i="7"/>
  <c r="I16" i="1"/>
  <c r="G14" i="7"/>
  <c r="G10" i="7"/>
  <c r="G21" i="1"/>
  <c r="E19" i="7"/>
  <c r="G5" i="7"/>
  <c r="G7" i="1"/>
  <c r="H9" i="1"/>
  <c r="E7" i="1"/>
  <c r="E8" i="1" s="1"/>
  <c r="E22" i="8"/>
  <c r="B25" i="7"/>
  <c r="B26" i="7" s="1"/>
  <c r="B19" i="9"/>
  <c r="Q8" i="1"/>
  <c r="I8" i="1"/>
  <c r="H8" i="1"/>
  <c r="K7" i="1"/>
  <c r="K8" i="1" s="1"/>
  <c r="J7" i="1"/>
  <c r="J8" i="1" s="1"/>
  <c r="C47" i="1"/>
  <c r="C8" i="1"/>
  <c r="C37" i="1"/>
  <c r="D7" i="1"/>
  <c r="D8" i="1" s="1"/>
  <c r="C96" i="1"/>
  <c r="E4" i="1"/>
  <c r="D34" i="1"/>
  <c r="D2" i="8" s="1"/>
  <c r="F8" i="1"/>
  <c r="E10" i="1"/>
  <c r="C36" i="1"/>
  <c r="D36" i="1" s="1"/>
  <c r="D22" i="8"/>
  <c r="E42" i="1"/>
  <c r="D43" i="1"/>
  <c r="C30" i="1"/>
  <c r="D39" i="1"/>
  <c r="D38" i="1"/>
  <c r="C8" i="8"/>
  <c r="D40" i="1"/>
  <c r="C117" i="1"/>
  <c r="D18" i="8"/>
  <c r="C18" i="8"/>
  <c r="D28" i="1" l="1"/>
  <c r="E44" i="1"/>
  <c r="D12" i="8"/>
  <c r="H24" i="1"/>
  <c r="F22" i="7"/>
  <c r="G25" i="1"/>
  <c r="E50" i="1"/>
  <c r="E18" i="8" s="1"/>
  <c r="M14" i="1"/>
  <c r="L12" i="7" s="1"/>
  <c r="C25" i="7"/>
  <c r="E48" i="1"/>
  <c r="D16" i="8"/>
  <c r="J18" i="1"/>
  <c r="H16" i="7"/>
  <c r="G23" i="1"/>
  <c r="E21" i="7"/>
  <c r="G11" i="1"/>
  <c r="E9" i="7"/>
  <c r="J15" i="1"/>
  <c r="H13" i="7"/>
  <c r="G19" i="1"/>
  <c r="E17" i="7"/>
  <c r="K13" i="1"/>
  <c r="I11" i="7"/>
  <c r="S7" i="1"/>
  <c r="P3" i="7"/>
  <c r="K17" i="1"/>
  <c r="I15" i="7"/>
  <c r="M5" i="7"/>
  <c r="D11" i="8"/>
  <c r="F10" i="1"/>
  <c r="E27" i="1"/>
  <c r="D8" i="7"/>
  <c r="F50" i="1"/>
  <c r="E71" i="1"/>
  <c r="D114" i="1"/>
  <c r="D8" i="8"/>
  <c r="E40" i="1"/>
  <c r="D6" i="8"/>
  <c r="D30" i="1"/>
  <c r="E38" i="1"/>
  <c r="C41" i="1"/>
  <c r="C67" i="1"/>
  <c r="B28" i="7"/>
  <c r="E10" i="8"/>
  <c r="F42" i="1"/>
  <c r="E31" i="1"/>
  <c r="E43" i="1" s="1"/>
  <c r="C4" i="8"/>
  <c r="C68" i="1"/>
  <c r="D93" i="1"/>
  <c r="C5" i="8"/>
  <c r="C69" i="1"/>
  <c r="C15" i="8"/>
  <c r="C70" i="1"/>
  <c r="G7" i="7"/>
  <c r="I9" i="1"/>
  <c r="H21" i="1"/>
  <c r="F19" i="7"/>
  <c r="J16" i="1"/>
  <c r="H14" i="7"/>
  <c r="J26" i="1"/>
  <c r="H24" i="7"/>
  <c r="N14" i="1"/>
  <c r="M12" i="7" s="1"/>
  <c r="D7" i="8"/>
  <c r="E39" i="1"/>
  <c r="F4" i="1"/>
  <c r="E34" i="1"/>
  <c r="E2" i="8" s="1"/>
  <c r="E61" i="1"/>
  <c r="D2" i="9" s="1"/>
  <c r="D2" i="7"/>
  <c r="D4" i="8"/>
  <c r="E36" i="1"/>
  <c r="D68" i="1"/>
  <c r="C9" i="9" s="1"/>
  <c r="D47" i="1"/>
  <c r="D37" i="1"/>
  <c r="E37" i="1" s="1"/>
  <c r="C4" i="7"/>
  <c r="C5" i="7" s="1"/>
  <c r="O7" i="1"/>
  <c r="N4" i="7" s="1"/>
  <c r="C28" i="1"/>
  <c r="I4" i="7"/>
  <c r="I5" i="7" s="1"/>
  <c r="J4" i="7"/>
  <c r="J5" i="7" s="1"/>
  <c r="G55" i="1"/>
  <c r="F22" i="8"/>
  <c r="E47" i="1"/>
  <c r="D4" i="7"/>
  <c r="D5" i="7" s="1"/>
  <c r="G8" i="1"/>
  <c r="O8" i="1" s="1"/>
  <c r="F4" i="7"/>
  <c r="F5" i="7" s="1"/>
  <c r="J12" i="1"/>
  <c r="H10" i="7"/>
  <c r="J20" i="1"/>
  <c r="H18" i="7"/>
  <c r="N22" i="1"/>
  <c r="M20" i="7" s="1"/>
  <c r="L20" i="7"/>
  <c r="L4" i="7"/>
  <c r="L5" i="7" s="1"/>
  <c r="O22" i="1"/>
  <c r="Q22" i="1" s="1"/>
  <c r="K15" i="1" l="1"/>
  <c r="I13" i="7"/>
  <c r="H23" i="1"/>
  <c r="F21" i="7"/>
  <c r="E16" i="8"/>
  <c r="F48" i="1"/>
  <c r="F23" i="7"/>
  <c r="H25" i="1"/>
  <c r="G23" i="7" s="1"/>
  <c r="G22" i="7"/>
  <c r="I24" i="1"/>
  <c r="H19" i="1"/>
  <c r="F17" i="7"/>
  <c r="H11" i="1"/>
  <c r="F9" i="7"/>
  <c r="K18" i="1"/>
  <c r="I16" i="7"/>
  <c r="E12" i="8"/>
  <c r="F44" i="1"/>
  <c r="L17" i="1"/>
  <c r="J15" i="7"/>
  <c r="P4" i="7"/>
  <c r="S8" i="1"/>
  <c r="L13" i="1"/>
  <c r="J11" i="7"/>
  <c r="P5" i="7"/>
  <c r="N20" i="7"/>
  <c r="E11" i="8"/>
  <c r="I18" i="7"/>
  <c r="K20" i="1"/>
  <c r="I10" i="7"/>
  <c r="K12" i="1"/>
  <c r="E5" i="8"/>
  <c r="E69" i="1"/>
  <c r="D10" i="9" s="1"/>
  <c r="F37" i="1"/>
  <c r="D5" i="8"/>
  <c r="D69" i="1"/>
  <c r="C10" i="9" s="1"/>
  <c r="G4" i="1"/>
  <c r="F34" i="1"/>
  <c r="F2" i="8" s="1"/>
  <c r="E2" i="7"/>
  <c r="F61" i="1"/>
  <c r="E2" i="9" s="1"/>
  <c r="E7" i="8"/>
  <c r="F39" i="1"/>
  <c r="J9" i="1"/>
  <c r="H7" i="7"/>
  <c r="B11" i="9"/>
  <c r="D29" i="1"/>
  <c r="D94" i="1"/>
  <c r="B9" i="9"/>
  <c r="F31" i="1"/>
  <c r="E29" i="7" s="1"/>
  <c r="F10" i="8"/>
  <c r="G42" i="1"/>
  <c r="B8" i="9"/>
  <c r="D67" i="1"/>
  <c r="C8" i="9" s="1"/>
  <c r="C28" i="7"/>
  <c r="D115" i="1"/>
  <c r="D12" i="9"/>
  <c r="E8" i="7"/>
  <c r="E25" i="7" s="1"/>
  <c r="E26" i="7" s="1"/>
  <c r="F27" i="1"/>
  <c r="F28" i="1" s="1"/>
  <c r="G10" i="1"/>
  <c r="O14" i="1"/>
  <c r="Q14" i="1" s="1"/>
  <c r="N12" i="7"/>
  <c r="S22" i="1"/>
  <c r="P20" i="7" s="1"/>
  <c r="O20" i="7"/>
  <c r="E15" i="8"/>
  <c r="E70" i="1"/>
  <c r="D11" i="9" s="1"/>
  <c r="F47" i="1"/>
  <c r="H55" i="1"/>
  <c r="G22" i="8"/>
  <c r="C32" i="1"/>
  <c r="C26" i="7"/>
  <c r="N5" i="7"/>
  <c r="D15" i="8"/>
  <c r="D70" i="1"/>
  <c r="C11" i="9" s="1"/>
  <c r="E4" i="8"/>
  <c r="E68" i="1"/>
  <c r="D9" i="9" s="1"/>
  <c r="F36" i="1"/>
  <c r="I24" i="7"/>
  <c r="K26" i="1"/>
  <c r="I14" i="7"/>
  <c r="K16" i="1"/>
  <c r="G19" i="7"/>
  <c r="I21" i="1"/>
  <c r="B10" i="9"/>
  <c r="D29" i="7"/>
  <c r="C9" i="8"/>
  <c r="D41" i="1"/>
  <c r="E6" i="8"/>
  <c r="E30" i="1"/>
  <c r="F38" i="1"/>
  <c r="E8" i="8"/>
  <c r="F40" i="1"/>
  <c r="F18" i="8"/>
  <c r="G50" i="1"/>
  <c r="F71" i="1"/>
  <c r="E12" i="9" s="1"/>
  <c r="D25" i="7"/>
  <c r="D26" i="7" s="1"/>
  <c r="E28" i="1"/>
  <c r="B30" i="7"/>
  <c r="G44" i="1" l="1"/>
  <c r="F12" i="8"/>
  <c r="I19" i="1"/>
  <c r="G17" i="7"/>
  <c r="L15" i="1"/>
  <c r="J13" i="7"/>
  <c r="I11" i="1"/>
  <c r="G9" i="7"/>
  <c r="J24" i="1"/>
  <c r="H22" i="7"/>
  <c r="I25" i="1"/>
  <c r="H23" i="7" s="1"/>
  <c r="I23" i="1"/>
  <c r="G21" i="7"/>
  <c r="G48" i="1"/>
  <c r="F16" i="8"/>
  <c r="J16" i="7"/>
  <c r="L18" i="1"/>
  <c r="K11" i="7"/>
  <c r="M13" i="1"/>
  <c r="M17" i="1"/>
  <c r="K15" i="7"/>
  <c r="E67" i="1"/>
  <c r="D28" i="7"/>
  <c r="J21" i="1"/>
  <c r="H19" i="7"/>
  <c r="L26" i="1"/>
  <c r="J24" i="7"/>
  <c r="C56" i="1"/>
  <c r="C65" i="1"/>
  <c r="F15" i="8"/>
  <c r="F70" i="1"/>
  <c r="E11" i="9" s="1"/>
  <c r="G47" i="1"/>
  <c r="D117" i="1"/>
  <c r="G10" i="8"/>
  <c r="H42" i="1"/>
  <c r="G31" i="1"/>
  <c r="F29" i="7" s="1"/>
  <c r="K9" i="1"/>
  <c r="I7" i="7"/>
  <c r="H4" i="1"/>
  <c r="G34" i="1"/>
  <c r="G2" i="8" s="1"/>
  <c r="G61" i="1"/>
  <c r="F2" i="9" s="1"/>
  <c r="F2" i="7"/>
  <c r="L12" i="1"/>
  <c r="J10" i="7"/>
  <c r="L20" i="1"/>
  <c r="J18" i="7"/>
  <c r="G18" i="8"/>
  <c r="H50" i="1"/>
  <c r="G71" i="1"/>
  <c r="F12" i="9" s="1"/>
  <c r="F8" i="8"/>
  <c r="G40" i="1"/>
  <c r="F6" i="8"/>
  <c r="F30" i="1"/>
  <c r="G38" i="1"/>
  <c r="D9" i="8"/>
  <c r="E41" i="1"/>
  <c r="L16" i="1"/>
  <c r="J14" i="7"/>
  <c r="F4" i="8"/>
  <c r="F68" i="1"/>
  <c r="E9" i="9" s="1"/>
  <c r="G36" i="1"/>
  <c r="I55" i="1"/>
  <c r="H22" i="8"/>
  <c r="S14" i="1"/>
  <c r="P12" i="7" s="1"/>
  <c r="O12" i="7"/>
  <c r="H10" i="1"/>
  <c r="F8" i="7"/>
  <c r="G27" i="1"/>
  <c r="D96" i="1"/>
  <c r="C27" i="7"/>
  <c r="D32" i="1"/>
  <c r="D65" i="1" s="1"/>
  <c r="F7" i="8"/>
  <c r="G39" i="1"/>
  <c r="F5" i="8"/>
  <c r="F69" i="1"/>
  <c r="E10" i="9" s="1"/>
  <c r="G37" i="1"/>
  <c r="F43" i="1"/>
  <c r="J23" i="1" l="1"/>
  <c r="H21" i="7"/>
  <c r="J25" i="1"/>
  <c r="I23" i="7" s="1"/>
  <c r="K24" i="1"/>
  <c r="I22" i="7"/>
  <c r="J19" i="1"/>
  <c r="H17" i="7"/>
  <c r="K16" i="7"/>
  <c r="M18" i="1"/>
  <c r="G16" i="8"/>
  <c r="H48" i="1"/>
  <c r="J11" i="1"/>
  <c r="H9" i="7"/>
  <c r="K13" i="7"/>
  <c r="M15" i="1"/>
  <c r="G12" i="8"/>
  <c r="H44" i="1"/>
  <c r="L15" i="7"/>
  <c r="N17" i="1"/>
  <c r="N13" i="1"/>
  <c r="M11" i="7" s="1"/>
  <c r="L11" i="7"/>
  <c r="N11" i="7" s="1"/>
  <c r="O13" i="1"/>
  <c r="Q13" i="1" s="1"/>
  <c r="F11" i="8"/>
  <c r="G43" i="1"/>
  <c r="E93" i="1"/>
  <c r="G28" i="1"/>
  <c r="I10" i="1"/>
  <c r="G8" i="7"/>
  <c r="G25" i="7" s="1"/>
  <c r="G26" i="7" s="1"/>
  <c r="H27" i="1"/>
  <c r="H28" i="1" s="1"/>
  <c r="J55" i="1"/>
  <c r="I22" i="8"/>
  <c r="E9" i="8"/>
  <c r="F41" i="1"/>
  <c r="G6" i="8"/>
  <c r="H38" i="1"/>
  <c r="G30" i="1"/>
  <c r="K18" i="7"/>
  <c r="M20" i="1"/>
  <c r="K10" i="7"/>
  <c r="M12" i="1"/>
  <c r="I4" i="1"/>
  <c r="H34" i="1"/>
  <c r="H2" i="8" s="1"/>
  <c r="G2" i="7"/>
  <c r="H61" i="1"/>
  <c r="G2" i="9" s="1"/>
  <c r="H31" i="1"/>
  <c r="H10" i="8"/>
  <c r="I42" i="1"/>
  <c r="E114" i="1"/>
  <c r="G15" i="8"/>
  <c r="G70" i="1"/>
  <c r="F11" i="9" s="1"/>
  <c r="H47" i="1"/>
  <c r="D8" i="9"/>
  <c r="G5" i="8"/>
  <c r="G69" i="1"/>
  <c r="H37" i="1"/>
  <c r="G7" i="8"/>
  <c r="H39" i="1"/>
  <c r="C6" i="9"/>
  <c r="C13" i="9" s="1"/>
  <c r="D72" i="1"/>
  <c r="F25" i="7"/>
  <c r="G4" i="8"/>
  <c r="G68" i="1"/>
  <c r="H36" i="1"/>
  <c r="K14" i="7"/>
  <c r="M16" i="1"/>
  <c r="F67" i="1"/>
  <c r="E8" i="9" s="1"/>
  <c r="E28" i="7"/>
  <c r="G8" i="8"/>
  <c r="H40" i="1"/>
  <c r="H18" i="8"/>
  <c r="I50" i="1"/>
  <c r="H71" i="1"/>
  <c r="G12" i="9" s="1"/>
  <c r="L9" i="1"/>
  <c r="J7" i="7"/>
  <c r="B6" i="9"/>
  <c r="C72" i="1"/>
  <c r="D56" i="1"/>
  <c r="C23" i="8"/>
  <c r="C24" i="8" s="1"/>
  <c r="C57" i="1"/>
  <c r="K24" i="7"/>
  <c r="M26" i="1"/>
  <c r="K21" i="1"/>
  <c r="I19" i="7"/>
  <c r="C30" i="7"/>
  <c r="K11" i="1" l="1"/>
  <c r="I9" i="7"/>
  <c r="N15" i="1"/>
  <c r="L13" i="7"/>
  <c r="I48" i="1"/>
  <c r="H16" i="8"/>
  <c r="K23" i="1"/>
  <c r="I21" i="7"/>
  <c r="I17" i="7"/>
  <c r="K19" i="1"/>
  <c r="L24" i="1"/>
  <c r="K25" i="1"/>
  <c r="J22" i="7"/>
  <c r="I44" i="1"/>
  <c r="H12" i="8"/>
  <c r="N18" i="1"/>
  <c r="M16" i="7" s="1"/>
  <c r="L16" i="7"/>
  <c r="N16" i="7" s="1"/>
  <c r="O18" i="1"/>
  <c r="Q18" i="1" s="1"/>
  <c r="O11" i="7"/>
  <c r="S13" i="1"/>
  <c r="P11" i="7" s="1"/>
  <c r="M15" i="7"/>
  <c r="N15" i="7" s="1"/>
  <c r="O17" i="1"/>
  <c r="Q17" i="1" s="1"/>
  <c r="L21" i="1"/>
  <c r="J19" i="7"/>
  <c r="D23" i="8"/>
  <c r="D24" i="8" s="1"/>
  <c r="D57" i="1"/>
  <c r="I18" i="8"/>
  <c r="J50" i="1"/>
  <c r="I71" i="1"/>
  <c r="N16" i="1"/>
  <c r="M14" i="7" s="1"/>
  <c r="N14" i="7" s="1"/>
  <c r="L14" i="7"/>
  <c r="F9" i="9"/>
  <c r="H7" i="8"/>
  <c r="I39" i="1"/>
  <c r="F10" i="9"/>
  <c r="H15" i="8"/>
  <c r="H70" i="1"/>
  <c r="G11" i="9" s="1"/>
  <c r="I47" i="1"/>
  <c r="I10" i="8"/>
  <c r="J42" i="1"/>
  <c r="I31" i="1"/>
  <c r="H29" i="7" s="1"/>
  <c r="G29" i="7"/>
  <c r="J4" i="1"/>
  <c r="I34" i="1"/>
  <c r="I2" i="8" s="1"/>
  <c r="I61" i="1"/>
  <c r="H2" i="9" s="1"/>
  <c r="H2" i="7"/>
  <c r="H6" i="8"/>
  <c r="H30" i="1"/>
  <c r="I38" i="1"/>
  <c r="J10" i="1"/>
  <c r="H8" i="7"/>
  <c r="I27" i="1"/>
  <c r="I28" i="1" s="1"/>
  <c r="E29" i="1"/>
  <c r="E94" i="1"/>
  <c r="G11" i="8"/>
  <c r="H43" i="1"/>
  <c r="N26" i="1"/>
  <c r="M24" i="7" s="1"/>
  <c r="L24" i="7"/>
  <c r="O26" i="1"/>
  <c r="Q26" i="1" s="1"/>
  <c r="B13" i="9"/>
  <c r="M9" i="1"/>
  <c r="K7" i="7"/>
  <c r="H8" i="8"/>
  <c r="I40" i="1"/>
  <c r="I36" i="1"/>
  <c r="H4" i="8"/>
  <c r="H68" i="1"/>
  <c r="G9" i="9" s="1"/>
  <c r="F26" i="7"/>
  <c r="H5" i="8"/>
  <c r="H69" i="1"/>
  <c r="G10" i="9" s="1"/>
  <c r="I37" i="1"/>
  <c r="E115" i="1"/>
  <c r="N12" i="1"/>
  <c r="L10" i="7"/>
  <c r="N20" i="1"/>
  <c r="L18" i="7"/>
  <c r="G67" i="1"/>
  <c r="F8" i="9" s="1"/>
  <c r="F28" i="7"/>
  <c r="F9" i="8"/>
  <c r="G41" i="1"/>
  <c r="K55" i="1"/>
  <c r="J22" i="8"/>
  <c r="O16" i="1" l="1"/>
  <c r="Q16" i="1" s="1"/>
  <c r="I16" i="8"/>
  <c r="J48" i="1"/>
  <c r="L11" i="1"/>
  <c r="J9" i="7"/>
  <c r="J23" i="7"/>
  <c r="S18" i="1"/>
  <c r="P16" i="7" s="1"/>
  <c r="O16" i="7"/>
  <c r="L25" i="1"/>
  <c r="K23" i="7" s="1"/>
  <c r="K22" i="7"/>
  <c r="M24" i="1"/>
  <c r="L23" i="1"/>
  <c r="J21" i="7"/>
  <c r="M13" i="7"/>
  <c r="N13" i="7" s="1"/>
  <c r="O15" i="1"/>
  <c r="Q15" i="1" s="1"/>
  <c r="I12" i="8"/>
  <c r="J44" i="1"/>
  <c r="L19" i="1"/>
  <c r="J17" i="7"/>
  <c r="S17" i="1"/>
  <c r="P15" i="7" s="1"/>
  <c r="O15" i="7"/>
  <c r="G9" i="8"/>
  <c r="H41" i="1"/>
  <c r="M18" i="7"/>
  <c r="N18" i="7" s="1"/>
  <c r="O20" i="1"/>
  <c r="Q20" i="1" s="1"/>
  <c r="M10" i="7"/>
  <c r="N10" i="7" s="1"/>
  <c r="O12" i="1"/>
  <c r="Q12" i="1" s="1"/>
  <c r="I4" i="8"/>
  <c r="I68" i="1"/>
  <c r="H9" i="9" s="1"/>
  <c r="J36" i="1"/>
  <c r="H11" i="8"/>
  <c r="I43" i="1"/>
  <c r="D27" i="7"/>
  <c r="E32" i="1"/>
  <c r="H25" i="7"/>
  <c r="H26" i="7" s="1"/>
  <c r="I6" i="8"/>
  <c r="I30" i="1"/>
  <c r="J38" i="1"/>
  <c r="S16" i="1"/>
  <c r="P14" i="7" s="1"/>
  <c r="O14" i="7"/>
  <c r="L55" i="1"/>
  <c r="K22" i="8"/>
  <c r="I5" i="8"/>
  <c r="I69" i="1"/>
  <c r="H10" i="9" s="1"/>
  <c r="J37" i="1"/>
  <c r="I8" i="8"/>
  <c r="J40" i="1"/>
  <c r="N9" i="1"/>
  <c r="L7" i="7"/>
  <c r="S26" i="1"/>
  <c r="P24" i="7" s="1"/>
  <c r="O24" i="7"/>
  <c r="E96" i="1"/>
  <c r="K10" i="1"/>
  <c r="I8" i="7"/>
  <c r="I25" i="7" s="1"/>
  <c r="I26" i="7" s="1"/>
  <c r="J27" i="1"/>
  <c r="H67" i="1"/>
  <c r="G28" i="7"/>
  <c r="J31" i="1"/>
  <c r="I29" i="7" s="1"/>
  <c r="J10" i="8"/>
  <c r="K42" i="1"/>
  <c r="I7" i="8"/>
  <c r="J39" i="1"/>
  <c r="J18" i="8"/>
  <c r="K50" i="1"/>
  <c r="J71" i="1"/>
  <c r="I12" i="9" s="1"/>
  <c r="N24" i="7"/>
  <c r="E117" i="1"/>
  <c r="K4" i="1"/>
  <c r="J34" i="1"/>
  <c r="J2" i="8" s="1"/>
  <c r="I2" i="7"/>
  <c r="J61" i="1"/>
  <c r="I2" i="9" s="1"/>
  <c r="I15" i="8"/>
  <c r="I70" i="1"/>
  <c r="J47" i="1"/>
  <c r="H12" i="9"/>
  <c r="M21" i="1"/>
  <c r="K19" i="7"/>
  <c r="S15" i="1" l="1"/>
  <c r="P13" i="7" s="1"/>
  <c r="O13" i="7"/>
  <c r="M23" i="1"/>
  <c r="K21" i="7"/>
  <c r="K48" i="1"/>
  <c r="J16" i="8"/>
  <c r="M19" i="1"/>
  <c r="K17" i="7"/>
  <c r="N24" i="1"/>
  <c r="L22" i="7"/>
  <c r="M25" i="1"/>
  <c r="L23" i="7" s="1"/>
  <c r="K44" i="1"/>
  <c r="J12" i="8"/>
  <c r="K9" i="7"/>
  <c r="M11" i="1"/>
  <c r="N21" i="1"/>
  <c r="M19" i="7" s="1"/>
  <c r="N19" i="7" s="1"/>
  <c r="L19" i="7"/>
  <c r="K18" i="8"/>
  <c r="L50" i="1"/>
  <c r="K71" i="1"/>
  <c r="K10" i="8"/>
  <c r="L42" i="1"/>
  <c r="K31" i="1"/>
  <c r="F93" i="1"/>
  <c r="J15" i="8"/>
  <c r="J70" i="1"/>
  <c r="I11" i="9" s="1"/>
  <c r="K47" i="1"/>
  <c r="H11" i="9"/>
  <c r="F114" i="1"/>
  <c r="J28" i="1"/>
  <c r="L10" i="1"/>
  <c r="J8" i="7"/>
  <c r="J25" i="7" s="1"/>
  <c r="J26" i="7" s="1"/>
  <c r="K27" i="1"/>
  <c r="K28" i="1" s="1"/>
  <c r="M7" i="7"/>
  <c r="O9" i="1"/>
  <c r="Q9" i="1" s="1"/>
  <c r="J5" i="8"/>
  <c r="J69" i="1"/>
  <c r="K37" i="1"/>
  <c r="M55" i="1"/>
  <c r="L22" i="8"/>
  <c r="I67" i="1"/>
  <c r="H8" i="9" s="1"/>
  <c r="H28" i="7"/>
  <c r="D30" i="7"/>
  <c r="J4" i="8"/>
  <c r="J68" i="1"/>
  <c r="K36" i="1"/>
  <c r="H9" i="8"/>
  <c r="I41" i="1"/>
  <c r="L4" i="1"/>
  <c r="K34" i="1"/>
  <c r="K2" i="8" s="1"/>
  <c r="K61" i="1"/>
  <c r="J2" i="9" s="1"/>
  <c r="J2" i="7"/>
  <c r="J7" i="8"/>
  <c r="K39" i="1"/>
  <c r="G8" i="9"/>
  <c r="J8" i="8"/>
  <c r="K40" i="1"/>
  <c r="J6" i="8"/>
  <c r="J30" i="1"/>
  <c r="K38" i="1"/>
  <c r="E65" i="1"/>
  <c r="E56" i="1"/>
  <c r="I11" i="8"/>
  <c r="J43" i="1"/>
  <c r="S12" i="1"/>
  <c r="P10" i="7" s="1"/>
  <c r="O10" i="7"/>
  <c r="S20" i="1"/>
  <c r="P18" i="7" s="1"/>
  <c r="O18" i="7"/>
  <c r="L17" i="7" l="1"/>
  <c r="N19" i="1"/>
  <c r="M17" i="7" s="1"/>
  <c r="N17" i="7" s="1"/>
  <c r="L21" i="7"/>
  <c r="N23" i="1"/>
  <c r="N11" i="1"/>
  <c r="M9" i="7" s="1"/>
  <c r="L9" i="7"/>
  <c r="O11" i="1"/>
  <c r="Q11" i="1" s="1"/>
  <c r="N25" i="1"/>
  <c r="M22" i="7"/>
  <c r="N22" i="7" s="1"/>
  <c r="O24" i="1"/>
  <c r="Q24" i="1" s="1"/>
  <c r="O21" i="1"/>
  <c r="Q21" i="1" s="1"/>
  <c r="K12" i="8"/>
  <c r="L44" i="1"/>
  <c r="O19" i="1"/>
  <c r="Q19" i="1" s="1"/>
  <c r="K16" i="8"/>
  <c r="L48" i="1"/>
  <c r="J11" i="8"/>
  <c r="K43" i="1"/>
  <c r="E23" i="8"/>
  <c r="E24" i="8" s="1"/>
  <c r="E57" i="1"/>
  <c r="D6" i="9"/>
  <c r="E72" i="1"/>
  <c r="J67" i="1"/>
  <c r="I28" i="7"/>
  <c r="K8" i="8"/>
  <c r="L40" i="1"/>
  <c r="M4" i="1"/>
  <c r="L34" i="1"/>
  <c r="L2" i="8" s="1"/>
  <c r="K2" i="7"/>
  <c r="L61" i="1"/>
  <c r="K2" i="9" s="1"/>
  <c r="I9" i="9"/>
  <c r="K5" i="8"/>
  <c r="K69" i="1"/>
  <c r="J10" i="9" s="1"/>
  <c r="L37" i="1"/>
  <c r="N7" i="7"/>
  <c r="K15" i="8"/>
  <c r="K70" i="1"/>
  <c r="J11" i="9" s="1"/>
  <c r="L47" i="1"/>
  <c r="L31" i="1"/>
  <c r="K29" i="7" s="1"/>
  <c r="L10" i="8"/>
  <c r="M42" i="1"/>
  <c r="L18" i="8"/>
  <c r="M50" i="1"/>
  <c r="L71" i="1"/>
  <c r="K12" i="9" s="1"/>
  <c r="S21" i="1"/>
  <c r="P19" i="7" s="1"/>
  <c r="O19" i="7"/>
  <c r="K6" i="8"/>
  <c r="L38" i="1"/>
  <c r="K30" i="1"/>
  <c r="K7" i="8"/>
  <c r="L39" i="1"/>
  <c r="I9" i="8"/>
  <c r="J41" i="1"/>
  <c r="L36" i="1"/>
  <c r="K4" i="8"/>
  <c r="K68" i="1"/>
  <c r="J9" i="9" s="1"/>
  <c r="N55" i="1"/>
  <c r="M22" i="8"/>
  <c r="O55" i="1"/>
  <c r="I10" i="9"/>
  <c r="S9" i="1"/>
  <c r="O7" i="7"/>
  <c r="K8" i="7"/>
  <c r="K25" i="7" s="1"/>
  <c r="K26" i="7" s="1"/>
  <c r="M10" i="1"/>
  <c r="L27" i="1"/>
  <c r="L28" i="1" s="1"/>
  <c r="F115" i="1"/>
  <c r="F29" i="1"/>
  <c r="F94" i="1"/>
  <c r="J29" i="7"/>
  <c r="J12" i="9"/>
  <c r="M48" i="1" l="1"/>
  <c r="L16" i="8"/>
  <c r="M23" i="7"/>
  <c r="N23" i="7" s="1"/>
  <c r="O25" i="1"/>
  <c r="M21" i="7"/>
  <c r="N21" i="7" s="1"/>
  <c r="O23" i="1"/>
  <c r="Q23" i="1" s="1"/>
  <c r="S11" i="1"/>
  <c r="P9" i="7" s="1"/>
  <c r="O9" i="7"/>
  <c r="S19" i="1"/>
  <c r="P17" i="7" s="1"/>
  <c r="O17" i="7"/>
  <c r="O22" i="7"/>
  <c r="Q25" i="1"/>
  <c r="O23" i="7" s="1"/>
  <c r="S24" i="1"/>
  <c r="M44" i="1"/>
  <c r="L12" i="8"/>
  <c r="N9" i="7"/>
  <c r="M18" i="8"/>
  <c r="N50" i="1"/>
  <c r="M71" i="1"/>
  <c r="L12" i="9" s="1"/>
  <c r="O50" i="1"/>
  <c r="M10" i="8"/>
  <c r="N42" i="1"/>
  <c r="M31" i="1"/>
  <c r="L29" i="7" s="1"/>
  <c r="O42" i="1"/>
  <c r="L5" i="8"/>
  <c r="L69" i="1"/>
  <c r="K10" i="9" s="1"/>
  <c r="M37" i="1"/>
  <c r="N4" i="1"/>
  <c r="M34" i="1"/>
  <c r="M2" i="8" s="1"/>
  <c r="M61" i="1"/>
  <c r="L2" i="9" s="1"/>
  <c r="L2" i="7"/>
  <c r="I8" i="9"/>
  <c r="K11" i="8"/>
  <c r="L43" i="1"/>
  <c r="F96" i="1"/>
  <c r="P7" i="7"/>
  <c r="L6" i="8"/>
  <c r="M38" i="1"/>
  <c r="L30" i="1"/>
  <c r="E27" i="7"/>
  <c r="F32" i="1"/>
  <c r="F117" i="1"/>
  <c r="N10" i="1"/>
  <c r="L8" i="7"/>
  <c r="L25" i="7" s="1"/>
  <c r="L26" i="7" s="1"/>
  <c r="M27" i="1"/>
  <c r="M28" i="1" s="1"/>
  <c r="N22" i="8"/>
  <c r="Q55" i="1"/>
  <c r="L4" i="8"/>
  <c r="L68" i="1"/>
  <c r="K9" i="9" s="1"/>
  <c r="M36" i="1"/>
  <c r="J9" i="8"/>
  <c r="K41" i="1"/>
  <c r="L7" i="8"/>
  <c r="M39" i="1"/>
  <c r="K67" i="1"/>
  <c r="J8" i="9" s="1"/>
  <c r="J28" i="7"/>
  <c r="L15" i="8"/>
  <c r="L70" i="1"/>
  <c r="K11" i="9" s="1"/>
  <c r="M47" i="1"/>
  <c r="L8" i="8"/>
  <c r="M40" i="1"/>
  <c r="D13" i="9"/>
  <c r="M12" i="8" l="1"/>
  <c r="N44" i="1"/>
  <c r="O21" i="7"/>
  <c r="S23" i="1"/>
  <c r="P21" i="7" s="1"/>
  <c r="S25" i="1"/>
  <c r="P23" i="7" s="1"/>
  <c r="P22" i="7"/>
  <c r="M16" i="8"/>
  <c r="N48" i="1"/>
  <c r="M8" i="8"/>
  <c r="N40" i="1"/>
  <c r="N47" i="1"/>
  <c r="M15" i="8"/>
  <c r="M70" i="1"/>
  <c r="L11" i="9" s="1"/>
  <c r="M7" i="8"/>
  <c r="N39" i="1"/>
  <c r="K9" i="8"/>
  <c r="L41" i="1"/>
  <c r="N36" i="1"/>
  <c r="M4" i="8"/>
  <c r="M68" i="1"/>
  <c r="L9" i="9" s="1"/>
  <c r="S55" i="1"/>
  <c r="O22" i="8"/>
  <c r="M8" i="7"/>
  <c r="N27" i="1"/>
  <c r="O10" i="1"/>
  <c r="Q10" i="1" s="1"/>
  <c r="F65" i="1"/>
  <c r="F56" i="1"/>
  <c r="L67" i="1"/>
  <c r="K8" i="9" s="1"/>
  <c r="K28" i="7"/>
  <c r="L11" i="8"/>
  <c r="M43" i="1"/>
  <c r="N37" i="1"/>
  <c r="M5" i="8"/>
  <c r="M69" i="1"/>
  <c r="L10" i="9" s="1"/>
  <c r="G114" i="1"/>
  <c r="E30" i="7"/>
  <c r="M6" i="8"/>
  <c r="N38" i="1"/>
  <c r="M30" i="1"/>
  <c r="G93" i="1"/>
  <c r="S34" i="1"/>
  <c r="P2" i="8" s="1"/>
  <c r="Q34" i="1"/>
  <c r="O2" i="8" s="1"/>
  <c r="N34" i="1"/>
  <c r="N2" i="8" s="1"/>
  <c r="B34" i="1"/>
  <c r="B2" i="8" s="1"/>
  <c r="M2" i="7"/>
  <c r="N61" i="1"/>
  <c r="M2" i="9" s="1"/>
  <c r="N31" i="1"/>
  <c r="N10" i="8"/>
  <c r="Q42" i="1"/>
  <c r="N18" i="8"/>
  <c r="Q50" i="1"/>
  <c r="N71" i="1"/>
  <c r="Q48" i="1" l="1"/>
  <c r="N16" i="8"/>
  <c r="O48" i="1"/>
  <c r="Q44" i="1"/>
  <c r="N12" i="8"/>
  <c r="O44" i="1"/>
  <c r="O18" i="8"/>
  <c r="S50" i="1"/>
  <c r="Q71" i="1"/>
  <c r="O12" i="9" s="1"/>
  <c r="O10" i="8"/>
  <c r="S42" i="1"/>
  <c r="Q31" i="1"/>
  <c r="O29" i="7" s="1"/>
  <c r="M29" i="7"/>
  <c r="N29" i="7" s="1"/>
  <c r="O31" i="1"/>
  <c r="G29" i="1"/>
  <c r="G94" i="1"/>
  <c r="N6" i="8"/>
  <c r="Q38" i="1"/>
  <c r="N30" i="1"/>
  <c r="O38" i="1"/>
  <c r="M11" i="8"/>
  <c r="N43" i="1"/>
  <c r="F23" i="8"/>
  <c r="F24" i="8" s="1"/>
  <c r="F57" i="1"/>
  <c r="E6" i="9"/>
  <c r="F72" i="1"/>
  <c r="N28" i="1"/>
  <c r="O27" i="1"/>
  <c r="P22" i="8"/>
  <c r="N15" i="8"/>
  <c r="N70" i="1"/>
  <c r="Q47" i="1"/>
  <c r="O47" i="1"/>
  <c r="M12" i="9"/>
  <c r="N12" i="9" s="1"/>
  <c r="O71" i="1"/>
  <c r="M67" i="1"/>
  <c r="L8" i="9" s="1"/>
  <c r="L28" i="7"/>
  <c r="G115" i="1"/>
  <c r="N5" i="8"/>
  <c r="N69" i="1"/>
  <c r="Q37" i="1"/>
  <c r="O37" i="1"/>
  <c r="S10" i="1"/>
  <c r="O8" i="7"/>
  <c r="O25" i="7" s="1"/>
  <c r="O26" i="7" s="1"/>
  <c r="Q27" i="1"/>
  <c r="Q28" i="1" s="1"/>
  <c r="N8" i="7"/>
  <c r="M25" i="7"/>
  <c r="Q36" i="1"/>
  <c r="N4" i="8"/>
  <c r="N68" i="1"/>
  <c r="O36" i="1"/>
  <c r="L9" i="8"/>
  <c r="M41" i="1"/>
  <c r="N7" i="8"/>
  <c r="Q39" i="1"/>
  <c r="O39" i="1"/>
  <c r="N8" i="8"/>
  <c r="Q40" i="1"/>
  <c r="O40" i="1"/>
  <c r="O12" i="8" l="1"/>
  <c r="S44" i="1"/>
  <c r="P12" i="8" s="1"/>
  <c r="S48" i="1"/>
  <c r="P16" i="8" s="1"/>
  <c r="O16" i="8"/>
  <c r="M9" i="8"/>
  <c r="N41" i="1"/>
  <c r="O8" i="8"/>
  <c r="S40" i="1"/>
  <c r="P8" i="8" s="1"/>
  <c r="M9" i="9"/>
  <c r="N9" i="9" s="1"/>
  <c r="O68" i="1"/>
  <c r="Q68" i="1"/>
  <c r="O9" i="9" s="1"/>
  <c r="O4" i="8"/>
  <c r="S36" i="1"/>
  <c r="M10" i="9"/>
  <c r="N10" i="9" s="1"/>
  <c r="O69" i="1"/>
  <c r="O28" i="1"/>
  <c r="N11" i="8"/>
  <c r="Q43" i="1"/>
  <c r="O43" i="1"/>
  <c r="O6" i="8"/>
  <c r="S38" i="1"/>
  <c r="Q30" i="1"/>
  <c r="F27" i="7"/>
  <c r="G32" i="1"/>
  <c r="S31" i="1"/>
  <c r="P29" i="7" s="1"/>
  <c r="P10" i="8"/>
  <c r="O7" i="8"/>
  <c r="S39" i="1"/>
  <c r="P7" i="8" s="1"/>
  <c r="M26" i="7"/>
  <c r="N25" i="7"/>
  <c r="P8" i="7"/>
  <c r="P25" i="7" s="1"/>
  <c r="P26" i="7" s="1"/>
  <c r="S27" i="1"/>
  <c r="S28" i="1" s="1"/>
  <c r="O5" i="8"/>
  <c r="Q69" i="1"/>
  <c r="O10" i="9" s="1"/>
  <c r="S37" i="1"/>
  <c r="G117" i="1"/>
  <c r="Q70" i="1"/>
  <c r="O11" i="9" s="1"/>
  <c r="O15" i="8"/>
  <c r="S47" i="1"/>
  <c r="M11" i="9"/>
  <c r="N11" i="9" s="1"/>
  <c r="O70" i="1"/>
  <c r="E13" i="9"/>
  <c r="N67" i="1"/>
  <c r="M28" i="7"/>
  <c r="N28" i="7" s="1"/>
  <c r="O30" i="1"/>
  <c r="G96" i="1"/>
  <c r="P18" i="8"/>
  <c r="S71" i="1"/>
  <c r="P12" i="9" s="1"/>
  <c r="S70" i="1" l="1"/>
  <c r="P11" i="9" s="1"/>
  <c r="P15" i="8"/>
  <c r="H114" i="1"/>
  <c r="P5" i="8"/>
  <c r="S69" i="1"/>
  <c r="P10" i="9" s="1"/>
  <c r="N26" i="7"/>
  <c r="G65" i="1"/>
  <c r="G56" i="1"/>
  <c r="Q67" i="1"/>
  <c r="O8" i="9" s="1"/>
  <c r="O28" i="7"/>
  <c r="O11" i="8"/>
  <c r="S43" i="1"/>
  <c r="P11" i="8" s="1"/>
  <c r="S68" i="1"/>
  <c r="P9" i="9" s="1"/>
  <c r="P4" i="8"/>
  <c r="H93" i="1"/>
  <c r="M8" i="9"/>
  <c r="N8" i="9" s="1"/>
  <c r="O67" i="1"/>
  <c r="F30" i="7"/>
  <c r="P6" i="8"/>
  <c r="S30" i="1"/>
  <c r="N9" i="8"/>
  <c r="Q41" i="1"/>
  <c r="O41" i="1"/>
  <c r="O9" i="8" l="1"/>
  <c r="S41" i="1"/>
  <c r="P9" i="8" s="1"/>
  <c r="P28" i="7"/>
  <c r="S67" i="1"/>
  <c r="P8" i="9" s="1"/>
  <c r="H29" i="1"/>
  <c r="H94" i="1"/>
  <c r="G23" i="8"/>
  <c r="G24" i="8" s="1"/>
  <c r="G57" i="1"/>
  <c r="F6" i="9"/>
  <c r="G72" i="1"/>
  <c r="H115" i="1"/>
  <c r="H117" i="1" s="1"/>
  <c r="I114" i="1" l="1"/>
  <c r="I115" i="1" s="1"/>
  <c r="I117" i="1" s="1"/>
  <c r="G27" i="7"/>
  <c r="G30" i="7" s="1"/>
  <c r="H32" i="1"/>
  <c r="F13" i="9"/>
  <c r="H96" i="1"/>
  <c r="I93" i="1" l="1"/>
  <c r="H65" i="1"/>
  <c r="H56" i="1"/>
  <c r="J114" i="1"/>
  <c r="J115" i="1" s="1"/>
  <c r="J117" i="1" s="1"/>
  <c r="K114" i="1" l="1"/>
  <c r="K115" i="1" s="1"/>
  <c r="K117" i="1" s="1"/>
  <c r="H23" i="8"/>
  <c r="H24" i="8" s="1"/>
  <c r="H57" i="1"/>
  <c r="G6" i="9"/>
  <c r="H72" i="1"/>
  <c r="I29" i="1"/>
  <c r="I94" i="1"/>
  <c r="L114" i="1" l="1"/>
  <c r="L115" i="1" s="1"/>
  <c r="L117" i="1" s="1"/>
  <c r="H27" i="7"/>
  <c r="H30" i="7" s="1"/>
  <c r="I32" i="1"/>
  <c r="I96" i="1"/>
  <c r="G13" i="9"/>
  <c r="M114" i="1" l="1"/>
  <c r="M115" i="1" s="1"/>
  <c r="M117" i="1" s="1"/>
  <c r="J93" i="1"/>
  <c r="I65" i="1"/>
  <c r="I56" i="1"/>
  <c r="N114" i="1" l="1"/>
  <c r="I23" i="8"/>
  <c r="I24" i="8" s="1"/>
  <c r="I57" i="1"/>
  <c r="H6" i="9"/>
  <c r="H13" i="9" s="1"/>
  <c r="I72" i="1"/>
  <c r="J29" i="1"/>
  <c r="J94" i="1"/>
  <c r="I27" i="7" l="1"/>
  <c r="I30" i="7" s="1"/>
  <c r="J32" i="1"/>
  <c r="J96" i="1"/>
  <c r="N115" i="1"/>
  <c r="O114" i="1"/>
  <c r="K93" i="1" l="1"/>
  <c r="O115" i="1"/>
  <c r="N117" i="1"/>
  <c r="J65" i="1"/>
  <c r="J56" i="1"/>
  <c r="K29" i="1" l="1"/>
  <c r="K94" i="1"/>
  <c r="I6" i="9"/>
  <c r="I13" i="9" s="1"/>
  <c r="J72" i="1"/>
  <c r="J23" i="8"/>
  <c r="J24" i="8" s="1"/>
  <c r="J57" i="1"/>
  <c r="C119" i="1"/>
  <c r="J27" i="7" l="1"/>
  <c r="J30" i="7" s="1"/>
  <c r="K32" i="1"/>
  <c r="C120" i="1"/>
  <c r="K96" i="1"/>
  <c r="L93" i="1" l="1"/>
  <c r="C122" i="1"/>
  <c r="K65" i="1"/>
  <c r="K56" i="1"/>
  <c r="K23" i="8" l="1"/>
  <c r="K24" i="8" s="1"/>
  <c r="K57" i="1"/>
  <c r="D119" i="1"/>
  <c r="C52" i="1"/>
  <c r="J6" i="9"/>
  <c r="J13" i="9" s="1"/>
  <c r="K72" i="1"/>
  <c r="L29" i="1"/>
  <c r="L94" i="1"/>
  <c r="L96" i="1" l="1"/>
  <c r="K27" i="7"/>
  <c r="K30" i="7" s="1"/>
  <c r="L32" i="1"/>
  <c r="D120" i="1"/>
  <c r="D122" i="1" l="1"/>
  <c r="L65" i="1"/>
  <c r="L56" i="1"/>
  <c r="M93" i="1"/>
  <c r="M29" i="1" l="1"/>
  <c r="M94" i="1"/>
  <c r="K6" i="9"/>
  <c r="K13" i="9" s="1"/>
  <c r="L72" i="1"/>
  <c r="L23" i="8"/>
  <c r="L24" i="8" s="1"/>
  <c r="L57" i="1"/>
  <c r="D52" i="1"/>
  <c r="E119" i="1"/>
  <c r="E120" i="1" l="1"/>
  <c r="L27" i="7"/>
  <c r="L30" i="7" s="1"/>
  <c r="M32" i="1"/>
  <c r="M96" i="1"/>
  <c r="N93" i="1" l="1"/>
  <c r="M65" i="1"/>
  <c r="M56" i="1"/>
  <c r="E122" i="1"/>
  <c r="L6" i="9" l="1"/>
  <c r="L13" i="9" s="1"/>
  <c r="M72" i="1"/>
  <c r="N29" i="1"/>
  <c r="N94" i="1"/>
  <c r="O93" i="1"/>
  <c r="E52" i="1"/>
  <c r="F119" i="1"/>
  <c r="M23" i="8"/>
  <c r="M24" i="8" s="1"/>
  <c r="M57" i="1"/>
  <c r="F120" i="1" l="1"/>
  <c r="M27" i="7"/>
  <c r="N32" i="1"/>
  <c r="O29" i="1"/>
  <c r="O94" i="1"/>
  <c r="B49" i="1" s="1"/>
  <c r="N96" i="1"/>
  <c r="C98" i="1" l="1"/>
  <c r="N65" i="1"/>
  <c r="O32" i="1"/>
  <c r="P32" i="1" s="1"/>
  <c r="N56" i="1"/>
  <c r="B17" i="8"/>
  <c r="B54" i="1"/>
  <c r="B19" i="8" s="1"/>
  <c r="M30" i="7"/>
  <c r="N30" i="7" s="1"/>
  <c r="N27" i="7"/>
  <c r="F122" i="1"/>
  <c r="B20" i="8" l="1"/>
  <c r="B26" i="8" s="1"/>
  <c r="F52" i="1"/>
  <c r="G119" i="1"/>
  <c r="N23" i="8"/>
  <c r="N24" i="8" s="1"/>
  <c r="N57" i="1"/>
  <c r="O56" i="1"/>
  <c r="O57" i="1" s="1"/>
  <c r="M6" i="9"/>
  <c r="N72" i="1"/>
  <c r="O65" i="1"/>
  <c r="C99" i="1"/>
  <c r="C49" i="1" l="1"/>
  <c r="C101" i="1"/>
  <c r="O72" i="1"/>
  <c r="M13" i="9"/>
  <c r="N6" i="9"/>
  <c r="N13" i="9" s="1"/>
  <c r="G120" i="1"/>
  <c r="C51" i="1" l="1"/>
  <c r="D98" i="1"/>
  <c r="G122" i="1"/>
  <c r="C17" i="8"/>
  <c r="C84" i="1"/>
  <c r="C53" i="1"/>
  <c r="C59" i="1" s="1"/>
  <c r="C35" i="1"/>
  <c r="B23" i="9" l="1"/>
  <c r="C86" i="1"/>
  <c r="G52" i="1"/>
  <c r="H119" i="1"/>
  <c r="H120" i="1" s="1"/>
  <c r="H122" i="1" s="1"/>
  <c r="C19" i="8"/>
  <c r="C20" i="8" s="1"/>
  <c r="C26" i="8" s="1"/>
  <c r="C3" i="8"/>
  <c r="C13" i="8" s="1"/>
  <c r="C45" i="1"/>
  <c r="D99" i="1"/>
  <c r="H52" i="1" l="1"/>
  <c r="I119" i="1"/>
  <c r="I120" i="1" s="1"/>
  <c r="I122" i="1" s="1"/>
  <c r="B25" i="9"/>
  <c r="B27" i="9" s="1"/>
  <c r="B29" i="9" s="1"/>
  <c r="C3" i="9" s="1"/>
  <c r="D49" i="1"/>
  <c r="D101" i="1"/>
  <c r="C88" i="1"/>
  <c r="I52" i="1" l="1"/>
  <c r="J119" i="1"/>
  <c r="J120" i="1" s="1"/>
  <c r="J122" i="1" s="1"/>
  <c r="D51" i="1"/>
  <c r="E98" i="1"/>
  <c r="D17" i="8"/>
  <c r="D84" i="1"/>
  <c r="D53" i="1"/>
  <c r="D59" i="1" s="1"/>
  <c r="D35" i="1"/>
  <c r="C90" i="1"/>
  <c r="D62" i="1" s="1"/>
  <c r="J52" i="1" l="1"/>
  <c r="K119" i="1"/>
  <c r="K120" i="1" s="1"/>
  <c r="K122" i="1" s="1"/>
  <c r="D3" i="8"/>
  <c r="D13" i="8" s="1"/>
  <c r="D45" i="1"/>
  <c r="C23" i="9"/>
  <c r="D86" i="1"/>
  <c r="E99" i="1"/>
  <c r="D19" i="8"/>
  <c r="D20" i="8" s="1"/>
  <c r="D26" i="8" s="1"/>
  <c r="K52" i="1" l="1"/>
  <c r="L119" i="1"/>
  <c r="L120" i="1" s="1"/>
  <c r="L122" i="1" s="1"/>
  <c r="C25" i="9"/>
  <c r="C27" i="9" s="1"/>
  <c r="C29" i="9" s="1"/>
  <c r="D3" i="9" s="1"/>
  <c r="E49" i="1"/>
  <c r="E101" i="1"/>
  <c r="D88" i="1"/>
  <c r="L52" i="1" l="1"/>
  <c r="M119" i="1"/>
  <c r="M120" i="1" s="1"/>
  <c r="M122" i="1" s="1"/>
  <c r="F98" i="1"/>
  <c r="E51" i="1"/>
  <c r="D90" i="1"/>
  <c r="E62" i="1" s="1"/>
  <c r="E17" i="8"/>
  <c r="E84" i="1"/>
  <c r="E53" i="1"/>
  <c r="E59" i="1" s="1"/>
  <c r="E35" i="1"/>
  <c r="M52" i="1" l="1"/>
  <c r="N119" i="1"/>
  <c r="E3" i="8"/>
  <c r="E13" i="8" s="1"/>
  <c r="E45" i="1"/>
  <c r="E19" i="8"/>
  <c r="E20" i="8" s="1"/>
  <c r="E26" i="8" s="1"/>
  <c r="D23" i="9"/>
  <c r="E86" i="1"/>
  <c r="F99" i="1"/>
  <c r="F49" i="1" l="1"/>
  <c r="F101" i="1"/>
  <c r="E88" i="1"/>
  <c r="D25" i="9"/>
  <c r="D27" i="9" s="1"/>
  <c r="D29" i="9" s="1"/>
  <c r="E3" i="9" s="1"/>
  <c r="N120" i="1"/>
  <c r="O119" i="1"/>
  <c r="F51" i="1" l="1"/>
  <c r="G98" i="1"/>
  <c r="O120" i="1"/>
  <c r="N122" i="1"/>
  <c r="E90" i="1"/>
  <c r="F62" i="1" s="1"/>
  <c r="F17" i="8"/>
  <c r="F84" i="1"/>
  <c r="F53" i="1"/>
  <c r="F59" i="1" s="1"/>
  <c r="F35" i="1"/>
  <c r="E23" i="9" l="1"/>
  <c r="F86" i="1"/>
  <c r="N52" i="1"/>
  <c r="O52" i="1" s="1"/>
  <c r="C124" i="1"/>
  <c r="G99" i="1"/>
  <c r="F19" i="8"/>
  <c r="F20" i="8" s="1"/>
  <c r="F26" i="8" s="1"/>
  <c r="F3" i="8"/>
  <c r="F13" i="8" s="1"/>
  <c r="F45" i="1"/>
  <c r="G49" i="1" l="1"/>
  <c r="G101" i="1"/>
  <c r="C125" i="1"/>
  <c r="E25" i="9"/>
  <c r="E27" i="9" s="1"/>
  <c r="E29" i="9" s="1"/>
  <c r="F3" i="9" s="1"/>
  <c r="F88" i="1"/>
  <c r="F90" i="1" l="1"/>
  <c r="G62" i="1" s="1"/>
  <c r="G17" i="8"/>
  <c r="C127" i="1"/>
  <c r="H98" i="1"/>
  <c r="H99" i="1" s="1"/>
  <c r="H49" i="1" s="1"/>
  <c r="G51" i="1"/>
  <c r="H17" i="8" l="1"/>
  <c r="G19" i="8"/>
  <c r="D124" i="1"/>
  <c r="G35" i="1"/>
  <c r="G53" i="1"/>
  <c r="G59" i="1" s="1"/>
  <c r="G20" i="8"/>
  <c r="G26" i="8" s="1"/>
  <c r="H101" i="1"/>
  <c r="G84" i="1"/>
  <c r="H51" i="1" l="1"/>
  <c r="I98" i="1"/>
  <c r="I99" i="1" s="1"/>
  <c r="I49" i="1" s="1"/>
  <c r="F23" i="9"/>
  <c r="G86" i="1"/>
  <c r="H35" i="1"/>
  <c r="G3" i="8"/>
  <c r="G13" i="8" s="1"/>
  <c r="G45" i="1"/>
  <c r="D125" i="1"/>
  <c r="F25" i="9" l="1"/>
  <c r="F27" i="9" s="1"/>
  <c r="F29" i="9" s="1"/>
  <c r="G3" i="9" s="1"/>
  <c r="I17" i="8"/>
  <c r="H19" i="8"/>
  <c r="H20" i="8" s="1"/>
  <c r="H26" i="8" s="1"/>
  <c r="H84" i="1"/>
  <c r="H53" i="1"/>
  <c r="H59" i="1" s="1"/>
  <c r="D127" i="1"/>
  <c r="H3" i="8"/>
  <c r="H13" i="8" s="1"/>
  <c r="H45" i="1"/>
  <c r="G88" i="1"/>
  <c r="I101" i="1"/>
  <c r="J98" i="1" l="1"/>
  <c r="J99" i="1" s="1"/>
  <c r="J49" i="1" s="1"/>
  <c r="I51" i="1"/>
  <c r="J101" i="1"/>
  <c r="G90" i="1"/>
  <c r="H62" i="1" s="1"/>
  <c r="G23" i="9"/>
  <c r="G25" i="9" s="1"/>
  <c r="G27" i="9" s="1"/>
  <c r="G29" i="9" s="1"/>
  <c r="H3" i="9" s="1"/>
  <c r="H86" i="1"/>
  <c r="H88" i="1" s="1"/>
  <c r="E124" i="1"/>
  <c r="J51" i="1" l="1"/>
  <c r="J19" i="8" s="1"/>
  <c r="K98" i="1"/>
  <c r="K99" i="1" s="1"/>
  <c r="K49" i="1" s="1"/>
  <c r="J17" i="8"/>
  <c r="J20" i="8" s="1"/>
  <c r="J26" i="8" s="1"/>
  <c r="J84" i="1"/>
  <c r="J53" i="1"/>
  <c r="J59" i="1" s="1"/>
  <c r="H90" i="1"/>
  <c r="I62" i="1" s="1"/>
  <c r="E125" i="1"/>
  <c r="I19" i="8"/>
  <c r="I20" i="8" s="1"/>
  <c r="I26" i="8" s="1"/>
  <c r="I84" i="1"/>
  <c r="I35" i="1"/>
  <c r="I53" i="1"/>
  <c r="I59" i="1" s="1"/>
  <c r="E127" i="1" l="1"/>
  <c r="I23" i="9"/>
  <c r="I25" i="9" s="1"/>
  <c r="I27" i="9" s="1"/>
  <c r="J86" i="1"/>
  <c r="J88" i="1" s="1"/>
  <c r="K17" i="8"/>
  <c r="J35" i="1"/>
  <c r="I3" i="8"/>
  <c r="I13" i="8" s="1"/>
  <c r="I45" i="1"/>
  <c r="H23" i="9"/>
  <c r="H25" i="9" s="1"/>
  <c r="H27" i="9" s="1"/>
  <c r="H29" i="9" s="1"/>
  <c r="I3" i="9" s="1"/>
  <c r="I29" i="9" s="1"/>
  <c r="J3" i="9" s="1"/>
  <c r="I86" i="1"/>
  <c r="I88" i="1" s="1"/>
  <c r="I90" i="1" s="1"/>
  <c r="J62" i="1" s="1"/>
  <c r="J90" i="1" s="1"/>
  <c r="K62" i="1" s="1"/>
  <c r="K101" i="1"/>
  <c r="L98" i="1" l="1"/>
  <c r="L99" i="1" s="1"/>
  <c r="L49" i="1" s="1"/>
  <c r="K51" i="1"/>
  <c r="L101" i="1"/>
  <c r="K35" i="1"/>
  <c r="J3" i="8"/>
  <c r="J13" i="8" s="1"/>
  <c r="J45" i="1"/>
  <c r="F124" i="1"/>
  <c r="F125" i="1" l="1"/>
  <c r="L51" i="1"/>
  <c r="L19" i="8" s="1"/>
  <c r="M98" i="1"/>
  <c r="M99" i="1" s="1"/>
  <c r="M49" i="1" s="1"/>
  <c r="L17" i="8"/>
  <c r="L84" i="1"/>
  <c r="L53" i="1"/>
  <c r="L59" i="1" s="1"/>
  <c r="L35" i="1"/>
  <c r="K3" i="8"/>
  <c r="K13" i="8" s="1"/>
  <c r="K45" i="1"/>
  <c r="K19" i="8"/>
  <c r="K20" i="8" s="1"/>
  <c r="K26" i="8" s="1"/>
  <c r="K84" i="1"/>
  <c r="K53" i="1"/>
  <c r="K59" i="1" s="1"/>
  <c r="M101" i="1" l="1"/>
  <c r="L20" i="8"/>
  <c r="L26" i="8" s="1"/>
  <c r="J23" i="9"/>
  <c r="J25" i="9" s="1"/>
  <c r="J27" i="9" s="1"/>
  <c r="J29" i="9" s="1"/>
  <c r="K3" i="9" s="1"/>
  <c r="K86" i="1"/>
  <c r="K88" i="1" s="1"/>
  <c r="K90" i="1" s="1"/>
  <c r="L62" i="1" s="1"/>
  <c r="L3" i="8"/>
  <c r="L13" i="8" s="1"/>
  <c r="L45" i="1"/>
  <c r="K23" i="9"/>
  <c r="K25" i="9" s="1"/>
  <c r="K27" i="9" s="1"/>
  <c r="L86" i="1"/>
  <c r="L88" i="1" s="1"/>
  <c r="M17" i="8"/>
  <c r="F127" i="1"/>
  <c r="N98" i="1"/>
  <c r="M51" i="1"/>
  <c r="M19" i="8" s="1"/>
  <c r="M84" i="1" l="1"/>
  <c r="M86" i="1" s="1"/>
  <c r="M88" i="1" s="1"/>
  <c r="K29" i="9"/>
  <c r="L3" i="9" s="1"/>
  <c r="N99" i="1"/>
  <c r="O98" i="1"/>
  <c r="Q29" i="1" s="1"/>
  <c r="G124" i="1"/>
  <c r="M53" i="1"/>
  <c r="M59" i="1" s="1"/>
  <c r="M20" i="8"/>
  <c r="M26" i="8" s="1"/>
  <c r="M35" i="1"/>
  <c r="L90" i="1"/>
  <c r="M62" i="1" s="1"/>
  <c r="L23" i="9" l="1"/>
  <c r="L25" i="9" s="1"/>
  <c r="L27" i="9" s="1"/>
  <c r="L29" i="9" s="1"/>
  <c r="M3" i="9" s="1"/>
  <c r="M90" i="1"/>
  <c r="N62" i="1" s="1"/>
  <c r="O27" i="7"/>
  <c r="O30" i="7" s="1"/>
  <c r="Q32" i="1"/>
  <c r="M3" i="8"/>
  <c r="M13" i="8" s="1"/>
  <c r="M45" i="1"/>
  <c r="G125" i="1"/>
  <c r="O99" i="1"/>
  <c r="N49" i="1"/>
  <c r="N101" i="1"/>
  <c r="N51" i="1" l="1"/>
  <c r="N84" i="1" s="1"/>
  <c r="C103" i="1"/>
  <c r="N17" i="8"/>
  <c r="N53" i="1"/>
  <c r="N59" i="1" s="1"/>
  <c r="O49" i="1"/>
  <c r="G127" i="1"/>
  <c r="Q65" i="1"/>
  <c r="R32" i="1"/>
  <c r="Q56" i="1"/>
  <c r="N35" i="1"/>
  <c r="H124" i="1" l="1"/>
  <c r="H125" i="1" s="1"/>
  <c r="H127" i="1" s="1"/>
  <c r="M23" i="9"/>
  <c r="N86" i="1"/>
  <c r="O84" i="1"/>
  <c r="N19" i="8"/>
  <c r="O51" i="1"/>
  <c r="O53" i="1" s="1"/>
  <c r="O59" i="1" s="1"/>
  <c r="N3" i="8"/>
  <c r="N13" i="8" s="1"/>
  <c r="N45" i="1"/>
  <c r="O35" i="1"/>
  <c r="O45" i="1" s="1"/>
  <c r="O23" i="8"/>
  <c r="O24" i="8" s="1"/>
  <c r="Q57" i="1"/>
  <c r="O6" i="9"/>
  <c r="O13" i="9" s="1"/>
  <c r="Q72" i="1"/>
  <c r="C104" i="1"/>
  <c r="N20" i="8"/>
  <c r="N26" i="8" s="1"/>
  <c r="I124" i="1" l="1"/>
  <c r="I125" i="1" s="1"/>
  <c r="I127" i="1" s="1"/>
  <c r="C106" i="1"/>
  <c r="M25" i="9"/>
  <c r="M27" i="9" s="1"/>
  <c r="M29" i="9" s="1"/>
  <c r="N23" i="9"/>
  <c r="N25" i="9" s="1"/>
  <c r="N27" i="9" s="1"/>
  <c r="N29" i="9" s="1"/>
  <c r="O3" i="9" s="1"/>
  <c r="N88" i="1"/>
  <c r="O86" i="1"/>
  <c r="J124" i="1" l="1"/>
  <c r="J125" i="1" s="1"/>
  <c r="J127" i="1" s="1"/>
  <c r="O88" i="1"/>
  <c r="N90" i="1"/>
  <c r="D103" i="1"/>
  <c r="D104" i="1" l="1"/>
  <c r="Q62" i="1"/>
  <c r="O90" i="1"/>
  <c r="K124" i="1"/>
  <c r="K125" i="1" s="1"/>
  <c r="K127" i="1" s="1"/>
  <c r="L124" i="1" l="1"/>
  <c r="L125" i="1" s="1"/>
  <c r="L127" i="1" s="1"/>
  <c r="D106" i="1"/>
  <c r="M124" i="1" l="1"/>
  <c r="M125" i="1" s="1"/>
  <c r="M127" i="1" s="1"/>
  <c r="E103" i="1"/>
  <c r="N124" i="1" l="1"/>
  <c r="E104" i="1"/>
  <c r="E106" i="1" l="1"/>
  <c r="N125" i="1"/>
  <c r="O124" i="1"/>
  <c r="O125" i="1" l="1"/>
  <c r="N127" i="1"/>
  <c r="F103" i="1"/>
  <c r="F104" i="1" l="1"/>
  <c r="Q52" i="1"/>
  <c r="C129" i="1"/>
  <c r="C130" i="1" l="1"/>
  <c r="F106" i="1"/>
  <c r="G103" i="1" l="1"/>
  <c r="C132" i="1"/>
  <c r="D129" i="1" l="1"/>
  <c r="G104" i="1"/>
  <c r="G106" i="1" l="1"/>
  <c r="D130" i="1"/>
  <c r="D132" i="1" l="1"/>
  <c r="H103" i="1"/>
  <c r="H104" i="1" s="1"/>
  <c r="H106" i="1" s="1"/>
  <c r="I103" i="1" l="1"/>
  <c r="I104" i="1" s="1"/>
  <c r="I106" i="1" s="1"/>
  <c r="E129" i="1"/>
  <c r="E130" i="1" l="1"/>
  <c r="J103" i="1"/>
  <c r="J104" i="1" s="1"/>
  <c r="J106" i="1" s="1"/>
  <c r="K103" i="1" l="1"/>
  <c r="K104" i="1" s="1"/>
  <c r="K106" i="1" s="1"/>
  <c r="E132" i="1"/>
  <c r="L103" i="1" l="1"/>
  <c r="L104" i="1" s="1"/>
  <c r="L106" i="1" s="1"/>
  <c r="F129" i="1"/>
  <c r="M103" i="1" l="1"/>
  <c r="M104" i="1" s="1"/>
  <c r="M106" i="1" s="1"/>
  <c r="F130" i="1"/>
  <c r="N103" i="1" l="1"/>
  <c r="F132" i="1"/>
  <c r="N104" i="1" l="1"/>
  <c r="O103" i="1"/>
  <c r="S29" i="1" s="1"/>
  <c r="G129" i="1"/>
  <c r="G130" i="1" l="1"/>
  <c r="O104" i="1"/>
  <c r="Q49" i="1" s="1"/>
  <c r="N106" i="1"/>
  <c r="P27" i="7"/>
  <c r="P30" i="7" s="1"/>
  <c r="S32" i="1"/>
  <c r="O17" i="8" l="1"/>
  <c r="G132" i="1"/>
  <c r="S65" i="1"/>
  <c r="T32" i="1"/>
  <c r="S56" i="1"/>
  <c r="Q51" i="1"/>
  <c r="O19" i="8" s="1"/>
  <c r="C108" i="1"/>
  <c r="P23" i="8" l="1"/>
  <c r="P24" i="8" s="1"/>
  <c r="S57" i="1"/>
  <c r="P6" i="9"/>
  <c r="P13" i="9" s="1"/>
  <c r="S72" i="1"/>
  <c r="Q53" i="1"/>
  <c r="Q59" i="1" s="1"/>
  <c r="O20" i="8"/>
  <c r="O26" i="8" s="1"/>
  <c r="C109" i="1"/>
  <c r="H129" i="1"/>
  <c r="H130" i="1" s="1"/>
  <c r="H132" i="1" s="1"/>
  <c r="Q35" i="1"/>
  <c r="Q84" i="1"/>
  <c r="I129" i="1" l="1"/>
  <c r="I130" i="1" s="1"/>
  <c r="I132" i="1" s="1"/>
  <c r="O23" i="9"/>
  <c r="O25" i="9" s="1"/>
  <c r="O27" i="9" s="1"/>
  <c r="O29" i="9" s="1"/>
  <c r="P3" i="9" s="1"/>
  <c r="Q86" i="1"/>
  <c r="Q88" i="1" s="1"/>
  <c r="Q90" i="1" s="1"/>
  <c r="S62" i="1" s="1"/>
  <c r="O3" i="8"/>
  <c r="O13" i="8" s="1"/>
  <c r="Q45" i="1"/>
  <c r="C111" i="1"/>
  <c r="J129" i="1" l="1"/>
  <c r="J130" i="1" s="1"/>
  <c r="J132" i="1" s="1"/>
  <c r="D108" i="1"/>
  <c r="K129" i="1" l="1"/>
  <c r="K130" i="1" s="1"/>
  <c r="K132" i="1" s="1"/>
  <c r="D109" i="1"/>
  <c r="L129" i="1" l="1"/>
  <c r="L130" i="1" s="1"/>
  <c r="L132" i="1" s="1"/>
  <c r="D111" i="1"/>
  <c r="M129" i="1" l="1"/>
  <c r="M130" i="1" s="1"/>
  <c r="M132" i="1" s="1"/>
  <c r="E108" i="1"/>
  <c r="N129" i="1" l="1"/>
  <c r="E109" i="1"/>
  <c r="N130" i="1" l="1"/>
  <c r="O129" i="1"/>
  <c r="E111" i="1"/>
  <c r="O130" i="1" l="1"/>
  <c r="N132" i="1"/>
  <c r="S52" i="1" s="1"/>
  <c r="F108" i="1"/>
  <c r="F109" i="1" l="1"/>
  <c r="F111" i="1" l="1"/>
  <c r="G108" i="1" l="1"/>
  <c r="G109" i="1" l="1"/>
  <c r="G111" i="1" l="1"/>
  <c r="H108" i="1" l="1"/>
  <c r="H109" i="1" s="1"/>
  <c r="H111" i="1" s="1"/>
  <c r="I108" i="1" l="1"/>
  <c r="I109" i="1" s="1"/>
  <c r="I111" i="1" s="1"/>
  <c r="J108" i="1" l="1"/>
  <c r="J109" i="1" s="1"/>
  <c r="J111" i="1" s="1"/>
  <c r="K108" i="1" l="1"/>
  <c r="K109" i="1" s="1"/>
  <c r="K111" i="1" s="1"/>
  <c r="L108" i="1" l="1"/>
  <c r="L109" i="1" s="1"/>
  <c r="L111" i="1" s="1"/>
  <c r="M108" i="1" l="1"/>
  <c r="M109" i="1" s="1"/>
  <c r="M111" i="1" s="1"/>
  <c r="N108" i="1" l="1"/>
  <c r="N109" i="1" l="1"/>
  <c r="O108" i="1"/>
  <c r="O109" i="1" l="1"/>
  <c r="S49" i="1" s="1"/>
  <c r="N111" i="1"/>
  <c r="S51" i="1" s="1"/>
  <c r="P19" i="8" s="1"/>
  <c r="P17" i="8" l="1"/>
  <c r="P20" i="8" s="1"/>
  <c r="P26" i="8" s="1"/>
  <c r="S84" i="1"/>
  <c r="S53" i="1"/>
  <c r="S59" i="1" s="1"/>
  <c r="S35" i="1"/>
  <c r="P3" i="8" l="1"/>
  <c r="P13" i="8" s="1"/>
  <c r="S45" i="1"/>
  <c r="P23" i="9"/>
  <c r="P25" i="9" s="1"/>
  <c r="P27" i="9" s="1"/>
  <c r="P29" i="9" s="1"/>
  <c r="S86" i="1"/>
  <c r="S88" i="1" s="1"/>
  <c r="S90" i="1" s="1"/>
</calcChain>
</file>

<file path=xl/sharedStrings.xml><?xml version="1.0" encoding="utf-8"?>
<sst xmlns="http://schemas.openxmlformats.org/spreadsheetml/2006/main" count="192" uniqueCount="122">
  <si>
    <t>Rent</t>
  </si>
  <si>
    <t>Payroll</t>
  </si>
  <si>
    <t>Interest</t>
  </si>
  <si>
    <t>TOTAL ASSETS</t>
  </si>
  <si>
    <t>TOTAL LIABILITIES</t>
  </si>
  <si>
    <t>Retained Earnings</t>
  </si>
  <si>
    <t>EQUITY</t>
  </si>
  <si>
    <t>Inventory</t>
  </si>
  <si>
    <t>Buildings</t>
  </si>
  <si>
    <t>Depreciation</t>
  </si>
  <si>
    <t>Employee Benefits</t>
  </si>
  <si>
    <t>Repairs &amp; Maintenance</t>
  </si>
  <si>
    <t>Operating Supplies</t>
  </si>
  <si>
    <t>ST Notes Payable</t>
  </si>
  <si>
    <t>Accounts Payable</t>
  </si>
  <si>
    <t>Paid-in Capital</t>
  </si>
  <si>
    <t>Accounts Receivable</t>
  </si>
  <si>
    <t>paym</t>
  </si>
  <si>
    <t>princ</t>
  </si>
  <si>
    <t>int</t>
  </si>
  <si>
    <t>bal</t>
  </si>
  <si>
    <t>Plus:</t>
  </si>
  <si>
    <t>Dec(Inc) Accounts Rec</t>
  </si>
  <si>
    <t>Dec(Inc) Inventory</t>
  </si>
  <si>
    <t>BEGINNING CASH</t>
  </si>
  <si>
    <t>OPERATIONS:</t>
  </si>
  <si>
    <t>INVESTING:</t>
  </si>
  <si>
    <t>FINANCING:</t>
  </si>
  <si>
    <t>Inc(Dec) LT Debt</t>
  </si>
  <si>
    <t>Inc(Dec) ST Debt</t>
  </si>
  <si>
    <t>TOTAL C/F</t>
  </si>
  <si>
    <t>ENDING CASH</t>
  </si>
  <si>
    <t>INCOME STATEMENT</t>
  </si>
  <si>
    <t>BALANCE SHEET</t>
  </si>
  <si>
    <t>CASH FLOW STATEMENT</t>
  </si>
  <si>
    <t>EXPENSES:</t>
  </si>
  <si>
    <t>Name</t>
  </si>
  <si>
    <t>Start Yr</t>
  </si>
  <si>
    <t>Start Mo</t>
  </si>
  <si>
    <t>C/F FROM OPER</t>
  </si>
  <si>
    <t>C/F FROM FIN</t>
  </si>
  <si>
    <t>C/F FROM INVEST</t>
  </si>
  <si>
    <t>Days A/R</t>
  </si>
  <si>
    <t>Days A/P</t>
  </si>
  <si>
    <t>% Inter</t>
  </si>
  <si>
    <t>Insurance</t>
  </si>
  <si>
    <t>Leased Equipment</t>
  </si>
  <si>
    <t xml:space="preserve">Cash </t>
  </si>
  <si>
    <t>% Mo</t>
  </si>
  <si>
    <t>Payroll Tax</t>
  </si>
  <si>
    <t>Licenses &amp; Permits</t>
  </si>
  <si>
    <t>Payroll Tax Rate</t>
  </si>
  <si>
    <t>Accrued Liabilities</t>
  </si>
  <si>
    <t>Days Accruals</t>
  </si>
  <si>
    <t>Dec(Inc) Intangibles</t>
  </si>
  <si>
    <t xml:space="preserve">Intangibles </t>
  </si>
  <si>
    <t>Amortization</t>
  </si>
  <si>
    <t>Inc(Dec) Accrued Liab</t>
  </si>
  <si>
    <t xml:space="preserve">      Accum Amort (Neg)</t>
  </si>
  <si>
    <t>Years Depr (Input 3 yrs or more)</t>
  </si>
  <si>
    <t xml:space="preserve">Days Inventory </t>
  </si>
  <si>
    <t>Long Term Liabilities</t>
  </si>
  <si>
    <t>Bank Loan</t>
  </si>
  <si>
    <t>LT Note Payable</t>
  </si>
  <si>
    <t>Inc(Dec) Accounts Pay</t>
  </si>
  <si>
    <t>Years Amort (Input 3 yrs or more)</t>
  </si>
  <si>
    <t>Term (months)</t>
  </si>
  <si>
    <t>Total monthly debt service</t>
  </si>
  <si>
    <t>Monthly payment</t>
  </si>
  <si>
    <t>Salaries (Owners)</t>
  </si>
  <si>
    <t>Dec(Inc) Fixed Assets</t>
  </si>
  <si>
    <t>EBITDA</t>
  </si>
  <si>
    <t>GROSS MARGIN</t>
  </si>
  <si>
    <t>SALES</t>
  </si>
  <si>
    <t>Utilities/Telephone</t>
  </si>
  <si>
    <t>Advertising/Promo</t>
  </si>
  <si>
    <t>Legal / Accounting</t>
  </si>
  <si>
    <t>Auto &amp; Travel</t>
  </si>
  <si>
    <t>Contract Services</t>
  </si>
  <si>
    <t>Other Expense1</t>
  </si>
  <si>
    <t>Other Expense2</t>
  </si>
  <si>
    <t>% of Sales</t>
  </si>
  <si>
    <t>% EBT</t>
  </si>
  <si>
    <t>Equipment &amp; Fixtures</t>
  </si>
  <si>
    <t>Dec(Inc) Equipm &amp; Fixt</t>
  </si>
  <si>
    <t>DIR COST OF SALES</t>
  </si>
  <si>
    <t>OPER EXPENSES</t>
  </si>
  <si>
    <t>Earn Before Taxes</t>
  </si>
  <si>
    <t>Leasehold Impr</t>
  </si>
  <si>
    <t xml:space="preserve">      Tot Accm Dep (Neg)</t>
  </si>
  <si>
    <t>Office Expense/ Post</t>
  </si>
  <si>
    <t>TOT LIAB &amp; EQUITY</t>
  </si>
  <si>
    <t>Dec(Inc) LH Impr</t>
  </si>
  <si>
    <t>Paid-in Capital Addit</t>
  </si>
  <si>
    <t>Current Port LT Debt</t>
  </si>
  <si>
    <t>%Ch</t>
  </si>
  <si>
    <t>Depreciation &amp; Amort</t>
  </si>
  <si>
    <t>My Company, Inc.</t>
  </si>
  <si>
    <t>Cash</t>
  </si>
  <si>
    <t>Leasehold Improvements</t>
  </si>
  <si>
    <t xml:space="preserve">      Total Accum Depr (Neg)</t>
  </si>
  <si>
    <t>Intangibles</t>
  </si>
  <si>
    <t xml:space="preserve">      Accumulated Amort (Neg)</t>
  </si>
  <si>
    <t>Curr Portion of LT Debt</t>
  </si>
  <si>
    <t>TOTAL LIAB &amp; EQUITY</t>
  </si>
  <si>
    <t>DIRECT COST OF SALES</t>
  </si>
  <si>
    <t>OPERATING EXPENSES</t>
  </si>
  <si>
    <t>Depreciation &amp; Amortization</t>
  </si>
  <si>
    <t>Dec(Inc) Accounts Receivable</t>
  </si>
  <si>
    <t>Inc(Dec) Accounts Payable</t>
  </si>
  <si>
    <t>Inc(Dec) Accrued Liabilities</t>
  </si>
  <si>
    <t>C/F FROM OPERATIONS</t>
  </si>
  <si>
    <t>Other Non-Cur</t>
  </si>
  <si>
    <t>C/F FROM INVESTING</t>
  </si>
  <si>
    <t>Paid-in Capital Additions</t>
  </si>
  <si>
    <t>C/F FROM FINANCING</t>
  </si>
  <si>
    <t>TOTAL CASH FLOW</t>
  </si>
  <si>
    <t>EARNINGS BEFORE TAX</t>
  </si>
  <si>
    <t>EARN BEFORE TAX</t>
  </si>
  <si>
    <t>Dec(Inc) Buildings</t>
  </si>
  <si>
    <t>INSTRUCTIONS:</t>
  </si>
  <si>
    <t>www.missouribusiness.net/docs/fin_projInstructions.pdf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</si>
</sst>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_);\(0\)"/>
    <numFmt numFmtId="166" formatCode="0.00_);\(0.00\)"/>
    <numFmt numFmtId="167" formatCode="0.0_);\(0.0\)"/>
    <numFmt numFmtId="168" formatCode="0.0000000"/>
    <numFmt numFmtId="169" formatCode="#,##0.0000000_);\(#,##0.0000000\)"/>
  </numFmts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16"/>
      <name val="Arial"/>
      <family val="2"/>
    </font>
    <font>
      <b/>
      <u/>
      <sz val="14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165" fontId="2" fillId="2" borderId="0" xfId="0" applyNumberFormat="1" applyFont="1" applyFill="1" applyBorder="1" applyAlignment="1" applyProtection="1">
      <protection locked="0"/>
    </xf>
    <xf numFmtId="165" fontId="6" fillId="3" borderId="1" xfId="0" applyNumberFormat="1" applyFont="1" applyFill="1" applyBorder="1" applyAlignment="1" applyProtection="1"/>
    <xf numFmtId="165" fontId="6" fillId="3" borderId="0" xfId="0" applyNumberFormat="1" applyFont="1" applyFill="1" applyBorder="1" applyAlignment="1" applyProtection="1"/>
    <xf numFmtId="165" fontId="5" fillId="3" borderId="0" xfId="0" applyNumberFormat="1" applyFont="1" applyFill="1" applyBorder="1" applyAlignment="1" applyProtection="1"/>
    <xf numFmtId="165" fontId="5" fillId="3" borderId="0" xfId="0" applyNumberFormat="1" applyFont="1" applyFill="1" applyBorder="1" applyProtection="1"/>
    <xf numFmtId="165" fontId="6" fillId="0" borderId="0" xfId="0" applyNumberFormat="1" applyFont="1" applyFill="1" applyBorder="1" applyProtection="1"/>
    <xf numFmtId="165" fontId="0" fillId="0" borderId="0" xfId="0" applyNumberFormat="1" applyBorder="1" applyProtection="1"/>
    <xf numFmtId="166" fontId="5" fillId="0" borderId="0" xfId="0" applyNumberFormat="1" applyFont="1" applyFill="1" applyBorder="1" applyProtection="1"/>
    <xf numFmtId="165" fontId="0" fillId="0" borderId="0" xfId="0" applyNumberFormat="1" applyFill="1" applyBorder="1" applyProtection="1"/>
    <xf numFmtId="165" fontId="5" fillId="3" borderId="2" xfId="0" applyNumberFormat="1" applyFont="1" applyFill="1" applyBorder="1" applyAlignment="1" applyProtection="1"/>
    <xf numFmtId="165" fontId="5" fillId="3" borderId="3" xfId="0" applyNumberFormat="1" applyFont="1" applyFill="1" applyBorder="1" applyAlignment="1" applyProtection="1"/>
    <xf numFmtId="165" fontId="1" fillId="3" borderId="0" xfId="0" applyNumberFormat="1" applyFont="1" applyFill="1" applyBorder="1" applyAlignment="1" applyProtection="1"/>
    <xf numFmtId="165" fontId="6" fillId="0" borderId="4" xfId="0" applyNumberFormat="1" applyFont="1" applyFill="1" applyBorder="1" applyAlignment="1" applyProtection="1"/>
    <xf numFmtId="165" fontId="1" fillId="0" borderId="4" xfId="0" applyNumberFormat="1" applyFont="1" applyFill="1" applyBorder="1" applyAlignment="1" applyProtection="1"/>
    <xf numFmtId="165" fontId="5" fillId="0" borderId="4" xfId="0" applyNumberFormat="1" applyFont="1" applyFill="1" applyBorder="1" applyAlignment="1" applyProtection="1"/>
    <xf numFmtId="165" fontId="6" fillId="0" borderId="4" xfId="0" applyNumberFormat="1" applyFont="1" applyFill="1" applyBorder="1" applyProtection="1"/>
    <xf numFmtId="165" fontId="2" fillId="0" borderId="4" xfId="0" applyNumberFormat="1" applyFont="1" applyFill="1" applyBorder="1" applyAlignment="1" applyProtection="1"/>
    <xf numFmtId="165" fontId="0" fillId="3" borderId="0" xfId="0" applyNumberFormat="1" applyFill="1" applyBorder="1" applyProtection="1"/>
    <xf numFmtId="165" fontId="0" fillId="3" borderId="1" xfId="0" applyNumberFormat="1" applyFill="1" applyBorder="1" applyProtection="1"/>
    <xf numFmtId="165" fontId="3" fillId="3" borderId="0" xfId="0" applyNumberFormat="1" applyFont="1" applyFill="1" applyBorder="1" applyAlignment="1" applyProtection="1"/>
    <xf numFmtId="165" fontId="0" fillId="0" borderId="4" xfId="0" applyNumberFormat="1" applyBorder="1" applyProtection="1"/>
    <xf numFmtId="165" fontId="0" fillId="0" borderId="4" xfId="0" applyNumberFormat="1" applyFill="1" applyBorder="1" applyProtection="1"/>
    <xf numFmtId="165" fontId="5" fillId="3" borderId="1" xfId="0" applyNumberFormat="1" applyFont="1" applyFill="1" applyBorder="1" applyAlignment="1" applyProtection="1"/>
    <xf numFmtId="165" fontId="2" fillId="2" borderId="4" xfId="0" applyNumberFormat="1" applyFont="1" applyFill="1" applyBorder="1" applyAlignment="1" applyProtection="1">
      <protection locked="0"/>
    </xf>
    <xf numFmtId="165" fontId="6" fillId="3" borderId="0" xfId="0" applyNumberFormat="1" applyFont="1" applyFill="1" applyBorder="1" applyProtection="1"/>
    <xf numFmtId="165" fontId="1" fillId="3" borderId="0" xfId="0" applyNumberFormat="1" applyFont="1" applyFill="1" applyBorder="1" applyProtection="1"/>
    <xf numFmtId="165" fontId="8" fillId="3" borderId="0" xfId="0" applyNumberFormat="1" applyFont="1" applyFill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165" fontId="5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>
      <alignment horizontal="left"/>
    </xf>
    <xf numFmtId="165" fontId="5" fillId="0" borderId="0" xfId="0" applyNumberFormat="1" applyFont="1" applyFill="1" applyBorder="1" applyProtection="1"/>
    <xf numFmtId="1" fontId="5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  <xf numFmtId="165" fontId="1" fillId="0" borderId="0" xfId="0" quotePrefix="1" applyNumberFormat="1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6" fontId="2" fillId="2" borderId="5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/>
    <xf numFmtId="166" fontId="6" fillId="0" borderId="0" xfId="0" applyNumberFormat="1" applyFont="1" applyFill="1" applyBorder="1" applyProtection="1"/>
    <xf numFmtId="165" fontId="2" fillId="2" borderId="0" xfId="0" applyNumberFormat="1" applyFont="1" applyFill="1" applyBorder="1" applyProtection="1">
      <protection locked="0"/>
    </xf>
    <xf numFmtId="165" fontId="4" fillId="2" borderId="0" xfId="0" applyNumberFormat="1" applyFont="1" applyFill="1" applyBorder="1" applyProtection="1">
      <protection locked="0"/>
    </xf>
    <xf numFmtId="167" fontId="0" fillId="0" borderId="0" xfId="0" applyNumberFormat="1" applyBorder="1" applyProtection="1"/>
    <xf numFmtId="167" fontId="0" fillId="0" borderId="0" xfId="0" applyNumberFormat="1" applyFill="1" applyBorder="1" applyProtection="1"/>
    <xf numFmtId="165" fontId="2" fillId="4" borderId="0" xfId="0" applyNumberFormat="1" applyFont="1" applyFill="1" applyBorder="1" applyAlignment="1" applyProtection="1">
      <protection locked="0"/>
    </xf>
    <xf numFmtId="165" fontId="2" fillId="4" borderId="4" xfId="0" applyNumberFormat="1" applyFont="1" applyFill="1" applyBorder="1" applyAlignment="1" applyProtection="1">
      <protection locked="0"/>
    </xf>
    <xf numFmtId="166" fontId="2" fillId="4" borderId="5" xfId="0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165" fontId="4" fillId="4" borderId="0" xfId="0" applyNumberFormat="1" applyFont="1" applyFill="1" applyBorder="1" applyProtection="1">
      <protection locked="0"/>
    </xf>
    <xf numFmtId="165" fontId="6" fillId="5" borderId="0" xfId="0" applyNumberFormat="1" applyFont="1" applyFill="1" applyBorder="1" applyAlignment="1" applyProtection="1"/>
    <xf numFmtId="165" fontId="4" fillId="2" borderId="0" xfId="0" applyNumberFormat="1" applyFont="1" applyFill="1" applyBorder="1" applyAlignment="1" applyProtection="1">
      <alignment horizontal="right"/>
      <protection locked="0"/>
    </xf>
    <xf numFmtId="165" fontId="5" fillId="0" borderId="0" xfId="0" quotePrefix="1" applyNumberFormat="1" applyFont="1" applyBorder="1" applyAlignment="1" applyProtection="1">
      <alignment horizontal="left"/>
    </xf>
    <xf numFmtId="165" fontId="3" fillId="6" borderId="0" xfId="0" applyNumberFormat="1" applyFont="1" applyFill="1" applyBorder="1" applyAlignment="1" applyProtection="1"/>
    <xf numFmtId="165" fontId="5" fillId="0" borderId="0" xfId="0" applyNumberFormat="1" applyFont="1" applyBorder="1" applyProtection="1"/>
    <xf numFmtId="165" fontId="5" fillId="0" borderId="0" xfId="0" applyNumberFormat="1" applyFont="1" applyBorder="1" applyAlignment="1" applyProtection="1">
      <alignment horizontal="left"/>
    </xf>
    <xf numFmtId="166" fontId="5" fillId="0" borderId="0" xfId="0" applyNumberFormat="1" applyFont="1" applyFill="1" applyBorder="1" applyAlignment="1" applyProtection="1">
      <alignment horizontal="right"/>
    </xf>
    <xf numFmtId="165" fontId="0" fillId="0" borderId="5" xfId="0" applyNumberFormat="1" applyFill="1" applyBorder="1" applyProtection="1"/>
    <xf numFmtId="165" fontId="2" fillId="4" borderId="5" xfId="0" applyNumberFormat="1" applyFont="1" applyFill="1" applyBorder="1" applyAlignment="1" applyProtection="1">
      <protection locked="0"/>
    </xf>
    <xf numFmtId="165" fontId="0" fillId="0" borderId="5" xfId="0" applyNumberFormat="1" applyBorder="1" applyProtection="1"/>
    <xf numFmtId="165" fontId="2" fillId="2" borderId="5" xfId="0" applyNumberFormat="1" applyFont="1" applyFill="1" applyBorder="1" applyAlignment="1" applyProtection="1">
      <protection locked="0"/>
    </xf>
    <xf numFmtId="165" fontId="0" fillId="0" borderId="5" xfId="0" applyNumberFormat="1" applyBorder="1" applyAlignment="1" applyProtection="1"/>
    <xf numFmtId="1" fontId="5" fillId="0" borderId="5" xfId="0" applyNumberFormat="1" applyFont="1" applyBorder="1" applyAlignment="1" applyProtection="1">
      <alignment horizontal="right"/>
    </xf>
    <xf numFmtId="2" fontId="5" fillId="0" borderId="5" xfId="0" applyNumberFormat="1" applyFont="1" applyBorder="1" applyAlignment="1" applyProtection="1">
      <alignment horizontal="right"/>
    </xf>
    <xf numFmtId="165" fontId="5" fillId="0" borderId="6" xfId="0" applyNumberFormat="1" applyFont="1" applyFill="1" applyBorder="1" applyProtection="1"/>
    <xf numFmtId="165" fontId="5" fillId="0" borderId="6" xfId="0" applyNumberFormat="1" applyFont="1" applyFill="1" applyBorder="1" applyAlignment="1" applyProtection="1"/>
    <xf numFmtId="165" fontId="6" fillId="0" borderId="6" xfId="0" applyNumberFormat="1" applyFont="1" applyFill="1" applyBorder="1" applyAlignment="1" applyProtection="1"/>
    <xf numFmtId="165" fontId="5" fillId="3" borderId="2" xfId="0" applyNumberFormat="1" applyFont="1" applyFill="1" applyBorder="1" applyProtection="1"/>
    <xf numFmtId="165" fontId="1" fillId="3" borderId="1" xfId="0" applyNumberFormat="1" applyFont="1" applyFill="1" applyBorder="1" applyAlignment="1" applyProtection="1"/>
    <xf numFmtId="165" fontId="3" fillId="3" borderId="1" xfId="0" applyNumberFormat="1" applyFont="1" applyFill="1" applyBorder="1" applyAlignment="1" applyProtection="1"/>
    <xf numFmtId="165" fontId="6" fillId="5" borderId="2" xfId="0" applyNumberFormat="1" applyFont="1" applyFill="1" applyBorder="1" applyAlignment="1" applyProtection="1"/>
    <xf numFmtId="0" fontId="0" fillId="0" borderId="0" xfId="0" applyBorder="1" applyProtection="1"/>
    <xf numFmtId="165" fontId="3" fillId="6" borderId="6" xfId="0" applyNumberFormat="1" applyFont="1" applyFill="1" applyBorder="1" applyAlignment="1" applyProtection="1"/>
    <xf numFmtId="165" fontId="5" fillId="3" borderId="7" xfId="0" applyNumberFormat="1" applyFont="1" applyFill="1" applyBorder="1" applyAlignment="1" applyProtection="1"/>
    <xf numFmtId="165" fontId="0" fillId="3" borderId="7" xfId="0" applyNumberFormat="1" applyFill="1" applyBorder="1" applyProtection="1"/>
    <xf numFmtId="165" fontId="2" fillId="3" borderId="8" xfId="0" applyNumberFormat="1" applyFont="1" applyFill="1" applyBorder="1" applyProtection="1"/>
    <xf numFmtId="165" fontId="5" fillId="3" borderId="9" xfId="0" applyNumberFormat="1" applyFont="1" applyFill="1" applyBorder="1" applyProtection="1"/>
    <xf numFmtId="165" fontId="5" fillId="3" borderId="4" xfId="0" applyNumberFormat="1" applyFont="1" applyFill="1" applyBorder="1" applyProtection="1"/>
    <xf numFmtId="165" fontId="1" fillId="3" borderId="4" xfId="0" applyNumberFormat="1" applyFont="1" applyFill="1" applyBorder="1" applyProtection="1"/>
    <xf numFmtId="165" fontId="1" fillId="3" borderId="9" xfId="0" applyNumberFormat="1" applyFont="1" applyFill="1" applyBorder="1" applyProtection="1"/>
    <xf numFmtId="165" fontId="5" fillId="3" borderId="10" xfId="0" applyNumberFormat="1" applyFont="1" applyFill="1" applyBorder="1" applyProtection="1"/>
    <xf numFmtId="165" fontId="1" fillId="3" borderId="9" xfId="0" quotePrefix="1" applyNumberFormat="1" applyFont="1" applyFill="1" applyBorder="1" applyAlignment="1" applyProtection="1">
      <alignment horizontal="left"/>
    </xf>
    <xf numFmtId="165" fontId="6" fillId="3" borderId="4" xfId="0" applyNumberFormat="1" applyFont="1" applyFill="1" applyBorder="1" applyProtection="1"/>
    <xf numFmtId="165" fontId="5" fillId="3" borderId="10" xfId="0" quotePrefix="1" applyNumberFormat="1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left"/>
    </xf>
    <xf numFmtId="165" fontId="7" fillId="3" borderId="4" xfId="0" applyNumberFormat="1" applyFont="1" applyFill="1" applyBorder="1" applyProtection="1"/>
    <xf numFmtId="165" fontId="1" fillId="3" borderId="4" xfId="0" quotePrefix="1" applyNumberFormat="1" applyFont="1" applyFill="1" applyBorder="1" applyAlignment="1" applyProtection="1">
      <alignment horizontal="left"/>
    </xf>
    <xf numFmtId="165" fontId="5" fillId="3" borderId="4" xfId="0" quotePrefix="1" applyNumberFormat="1" applyFont="1" applyFill="1" applyBorder="1" applyAlignment="1" applyProtection="1">
      <alignment horizontal="left"/>
    </xf>
    <xf numFmtId="165" fontId="0" fillId="3" borderId="4" xfId="0" applyNumberFormat="1" applyFill="1" applyBorder="1" applyProtection="1"/>
    <xf numFmtId="165" fontId="8" fillId="3" borderId="4" xfId="0" applyNumberFormat="1" applyFont="1" applyFill="1" applyBorder="1" applyProtection="1"/>
    <xf numFmtId="165" fontId="0" fillId="3" borderId="9" xfId="0" applyNumberFormat="1" applyFill="1" applyBorder="1" applyProtection="1"/>
    <xf numFmtId="165" fontId="0" fillId="3" borderId="10" xfId="0" applyNumberFormat="1" applyFill="1" applyBorder="1" applyProtection="1"/>
    <xf numFmtId="165" fontId="2" fillId="3" borderId="4" xfId="0" applyNumberFormat="1" applyFont="1" applyFill="1" applyBorder="1" applyProtection="1"/>
    <xf numFmtId="165" fontId="5" fillId="0" borderId="4" xfId="0" applyNumberFormat="1" applyFont="1" applyFill="1" applyBorder="1" applyAlignment="1" applyProtection="1">
      <alignment horizontal="right"/>
    </xf>
    <xf numFmtId="167" fontId="0" fillId="7" borderId="5" xfId="0" applyNumberFormat="1" applyFill="1" applyBorder="1" applyProtection="1"/>
    <xf numFmtId="165" fontId="5" fillId="0" borderId="0" xfId="0" quotePrefix="1" applyNumberFormat="1" applyFont="1" applyFill="1" applyBorder="1" applyAlignment="1" applyProtection="1">
      <alignment horizontal="left"/>
    </xf>
    <xf numFmtId="165" fontId="6" fillId="3" borderId="4" xfId="0" applyNumberFormat="1" applyFont="1" applyFill="1" applyBorder="1" applyAlignment="1" applyProtection="1"/>
    <xf numFmtId="165" fontId="6" fillId="0" borderId="5" xfId="0" applyNumberFormat="1" applyFont="1" applyFill="1" applyBorder="1" applyAlignment="1" applyProtection="1"/>
    <xf numFmtId="165" fontId="5" fillId="3" borderId="4" xfId="0" applyNumberFormat="1" applyFont="1" applyFill="1" applyBorder="1" applyAlignment="1" applyProtection="1"/>
    <xf numFmtId="167" fontId="2" fillId="4" borderId="5" xfId="0" applyNumberFormat="1" applyFont="1" applyFill="1" applyBorder="1" applyProtection="1">
      <protection locked="0"/>
    </xf>
    <xf numFmtId="165" fontId="4" fillId="4" borderId="2" xfId="0" applyNumberFormat="1" applyFont="1" applyFill="1" applyBorder="1" applyAlignment="1" applyProtection="1">
      <protection locked="0"/>
    </xf>
    <xf numFmtId="165" fontId="2" fillId="2" borderId="5" xfId="0" applyNumberFormat="1" applyFont="1" applyFill="1" applyBorder="1" applyProtection="1">
      <protection locked="0"/>
    </xf>
    <xf numFmtId="167" fontId="2" fillId="2" borderId="5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/>
    <xf numFmtId="1" fontId="5" fillId="3" borderId="0" xfId="0" applyNumberFormat="1" applyFont="1" applyFill="1" applyBorder="1" applyAlignment="1" applyProtection="1">
      <alignment horizontal="right"/>
    </xf>
    <xf numFmtId="166" fontId="0" fillId="5" borderId="0" xfId="0" applyNumberFormat="1" applyFill="1" applyBorder="1" applyProtection="1"/>
    <xf numFmtId="1" fontId="5" fillId="5" borderId="0" xfId="0" applyNumberFormat="1" applyFont="1" applyFill="1" applyBorder="1" applyAlignment="1" applyProtection="1">
      <alignment horizontal="right"/>
    </xf>
    <xf numFmtId="1" fontId="0" fillId="5" borderId="0" xfId="0" applyNumberFormat="1" applyFill="1" applyBorder="1" applyProtection="1"/>
    <xf numFmtId="1" fontId="5" fillId="3" borderId="0" xfId="0" applyNumberFormat="1" applyFont="1" applyFill="1" applyBorder="1" applyAlignment="1" applyProtection="1">
      <alignment horizontal="center"/>
    </xf>
    <xf numFmtId="1" fontId="5" fillId="3" borderId="0" xfId="0" applyNumberFormat="1" applyFont="1" applyFill="1" applyBorder="1" applyProtection="1"/>
    <xf numFmtId="1" fontId="5" fillId="5" borderId="0" xfId="0" applyNumberFormat="1" applyFont="1" applyFill="1" applyBorder="1" applyProtection="1"/>
    <xf numFmtId="166" fontId="0" fillId="3" borderId="0" xfId="0" applyNumberFormat="1" applyFill="1" applyBorder="1" applyAlignment="1" applyProtection="1">
      <alignment horizontal="right"/>
    </xf>
    <xf numFmtId="165" fontId="5" fillId="5" borderId="0" xfId="0" applyNumberFormat="1" applyFont="1" applyFill="1" applyBorder="1" applyProtection="1"/>
    <xf numFmtId="165" fontId="6" fillId="0" borderId="4" xfId="0" applyNumberFormat="1" applyFont="1" applyFill="1" applyBorder="1" applyAlignment="1" applyProtection="1">
      <alignment horizontal="right"/>
    </xf>
    <xf numFmtId="165" fontId="5" fillId="8" borderId="0" xfId="0" applyNumberFormat="1" applyFont="1" applyFill="1" applyBorder="1" applyProtection="1"/>
    <xf numFmtId="166" fontId="0" fillId="8" borderId="0" xfId="0" applyNumberFormat="1" applyFill="1" applyBorder="1" applyProtection="1"/>
    <xf numFmtId="1" fontId="5" fillId="8" borderId="0" xfId="0" applyNumberFormat="1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165" fontId="3" fillId="3" borderId="0" xfId="0" applyNumberFormat="1" applyFont="1" applyFill="1" applyBorder="1" applyProtection="1"/>
    <xf numFmtId="0" fontId="5" fillId="0" borderId="0" xfId="0" applyFont="1" applyFill="1" applyBorder="1" applyProtection="1"/>
    <xf numFmtId="165" fontId="7" fillId="3" borderId="0" xfId="0" applyNumberFormat="1" applyFont="1" applyFill="1" applyBorder="1" applyProtection="1"/>
    <xf numFmtId="165" fontId="5" fillId="3" borderId="9" xfId="0" applyNumberFormat="1" applyFont="1" applyFill="1" applyBorder="1" applyAlignment="1" applyProtection="1"/>
    <xf numFmtId="165" fontId="6" fillId="5" borderId="3" xfId="0" applyNumberFormat="1" applyFont="1" applyFill="1" applyBorder="1" applyAlignment="1" applyProtection="1"/>
    <xf numFmtId="165" fontId="3" fillId="6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5" fillId="3" borderId="11" xfId="0" applyNumberFormat="1" applyFont="1" applyFill="1" applyBorder="1" applyAlignment="1" applyProtection="1"/>
    <xf numFmtId="165" fontId="0" fillId="3" borderId="11" xfId="0" applyNumberFormat="1" applyFill="1" applyBorder="1" applyProtection="1"/>
    <xf numFmtId="165" fontId="10" fillId="0" borderId="0" xfId="0" applyNumberFormat="1" applyFont="1" applyFill="1" applyProtection="1"/>
    <xf numFmtId="0" fontId="10" fillId="0" borderId="0" xfId="0" applyFont="1" applyBorder="1" applyProtection="1"/>
    <xf numFmtId="165" fontId="11" fillId="0" borderId="0" xfId="0" applyNumberFormat="1" applyFont="1" applyFill="1" applyProtection="1"/>
    <xf numFmtId="0" fontId="11" fillId="0" borderId="0" xfId="0" applyFont="1" applyBorder="1" applyProtection="1"/>
    <xf numFmtId="0" fontId="11" fillId="0" borderId="0" xfId="0" quotePrefix="1" applyFont="1" applyBorder="1" applyProtection="1"/>
    <xf numFmtId="0" fontId="12" fillId="0" borderId="0" xfId="0" applyFont="1" applyBorder="1" applyProtection="1"/>
    <xf numFmtId="165" fontId="5" fillId="3" borderId="12" xfId="0" applyNumberFormat="1" applyFont="1" applyFill="1" applyBorder="1" applyProtection="1"/>
    <xf numFmtId="165" fontId="6" fillId="3" borderId="12" xfId="0" applyNumberFormat="1" applyFont="1" applyFill="1" applyBorder="1" applyProtection="1"/>
    <xf numFmtId="165" fontId="5" fillId="3" borderId="13" xfId="0" applyNumberFormat="1" applyFont="1" applyFill="1" applyBorder="1" applyAlignment="1" applyProtection="1"/>
    <xf numFmtId="37" fontId="5" fillId="3" borderId="12" xfId="0" applyNumberFormat="1" applyFont="1" applyFill="1" applyBorder="1" applyAlignment="1" applyProtection="1"/>
    <xf numFmtId="37" fontId="6" fillId="3" borderId="12" xfId="0" applyNumberFormat="1" applyFont="1" applyFill="1" applyBorder="1" applyAlignment="1" applyProtection="1"/>
    <xf numFmtId="37" fontId="5" fillId="3" borderId="0" xfId="0" applyNumberFormat="1" applyFont="1" applyFill="1" applyBorder="1" applyAlignment="1" applyProtection="1"/>
    <xf numFmtId="37" fontId="6" fillId="3" borderId="0" xfId="0" applyNumberFormat="1" applyFont="1" applyFill="1" applyBorder="1" applyAlignment="1" applyProtection="1"/>
    <xf numFmtId="165" fontId="1" fillId="3" borderId="12" xfId="0" applyNumberFormat="1" applyFont="1" applyFill="1" applyBorder="1" applyProtection="1"/>
    <xf numFmtId="165" fontId="5" fillId="3" borderId="13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37" fontId="3" fillId="3" borderId="0" xfId="0" applyNumberFormat="1" applyFont="1" applyFill="1" applyBorder="1" applyProtection="1"/>
    <xf numFmtId="37" fontId="0" fillId="3" borderId="0" xfId="0" applyNumberFormat="1" applyFill="1" applyBorder="1" applyProtection="1"/>
    <xf numFmtId="37" fontId="5" fillId="3" borderId="0" xfId="0" applyNumberFormat="1" applyFont="1" applyFill="1" applyBorder="1" applyProtection="1"/>
    <xf numFmtId="37" fontId="3" fillId="3" borderId="12" xfId="0" applyNumberFormat="1" applyFont="1" applyFill="1" applyBorder="1" applyProtection="1"/>
    <xf numFmtId="37" fontId="0" fillId="3" borderId="12" xfId="0" applyNumberFormat="1" applyFill="1" applyBorder="1" applyProtection="1"/>
    <xf numFmtId="37" fontId="5" fillId="3" borderId="12" xfId="0" applyNumberFormat="1" applyFont="1" applyFill="1" applyBorder="1" applyProtection="1"/>
    <xf numFmtId="165" fontId="3" fillId="3" borderId="13" xfId="0" applyNumberFormat="1" applyFont="1" applyFill="1" applyBorder="1" applyAlignment="1" applyProtection="1"/>
    <xf numFmtId="166" fontId="0" fillId="7" borderId="0" xfId="0" applyNumberFormat="1" applyFill="1" applyBorder="1" applyProtection="1"/>
    <xf numFmtId="167" fontId="5" fillId="0" borderId="0" xfId="0" applyNumberFormat="1" applyFont="1" applyBorder="1" applyProtection="1"/>
    <xf numFmtId="166" fontId="0" fillId="7" borderId="1" xfId="0" applyNumberFormat="1" applyFill="1" applyBorder="1" applyProtection="1"/>
    <xf numFmtId="167" fontId="5" fillId="0" borderId="1" xfId="0" applyNumberFormat="1" applyFont="1" applyBorder="1" applyProtection="1"/>
    <xf numFmtId="167" fontId="0" fillId="0" borderId="1" xfId="0" applyNumberFormat="1" applyBorder="1" applyProtection="1"/>
    <xf numFmtId="165" fontId="0" fillId="0" borderId="1" xfId="0" applyNumberFormat="1" applyBorder="1" applyProtection="1"/>
    <xf numFmtId="165" fontId="6" fillId="3" borderId="9" xfId="0" applyNumberFormat="1" applyFont="1" applyFill="1" applyBorder="1" applyAlignment="1" applyProtection="1">
      <alignment horizontal="left"/>
    </xf>
    <xf numFmtId="165" fontId="5" fillId="6" borderId="14" xfId="0" applyNumberFormat="1" applyFont="1" applyFill="1" applyBorder="1" applyAlignment="1" applyProtection="1"/>
    <xf numFmtId="165" fontId="5" fillId="6" borderId="6" xfId="0" applyNumberFormat="1" applyFont="1" applyFill="1" applyBorder="1" applyAlignment="1" applyProtection="1"/>
    <xf numFmtId="165" fontId="5" fillId="6" borderId="6" xfId="0" applyNumberFormat="1" applyFont="1" applyFill="1" applyBorder="1" applyAlignment="1" applyProtection="1">
      <alignment horizontal="right"/>
    </xf>
    <xf numFmtId="165" fontId="6" fillId="5" borderId="15" xfId="0" applyNumberFormat="1" applyFont="1" applyFill="1" applyBorder="1" applyAlignment="1" applyProtection="1">
      <alignment horizontal="right"/>
    </xf>
    <xf numFmtId="165" fontId="3" fillId="3" borderId="9" xfId="0" applyNumberFormat="1" applyFont="1" applyFill="1" applyBorder="1" applyProtection="1"/>
    <xf numFmtId="165" fontId="6" fillId="3" borderId="9" xfId="0" applyNumberFormat="1" applyFont="1" applyFill="1" applyBorder="1" applyAlignment="1" applyProtection="1"/>
    <xf numFmtId="165" fontId="5" fillId="0" borderId="5" xfId="0" quotePrefix="1" applyNumberFormat="1" applyFont="1" applyFill="1" applyBorder="1" applyAlignment="1" applyProtection="1">
      <alignment horizontal="left"/>
    </xf>
    <xf numFmtId="165" fontId="2" fillId="9" borderId="5" xfId="0" applyNumberFormat="1" applyFont="1" applyFill="1" applyBorder="1" applyProtection="1">
      <protection locked="0"/>
    </xf>
    <xf numFmtId="165" fontId="2" fillId="4" borderId="5" xfId="0" applyNumberFormat="1" applyFont="1" applyFill="1" applyBorder="1" applyProtection="1">
      <protection locked="0"/>
    </xf>
    <xf numFmtId="165" fontId="3" fillId="6" borderId="8" xfId="0" applyNumberFormat="1" applyFont="1" applyFill="1" applyBorder="1" applyAlignment="1" applyProtection="1"/>
    <xf numFmtId="165" fontId="5" fillId="3" borderId="10" xfId="0" applyNumberFormat="1" applyFont="1" applyFill="1" applyBorder="1" applyAlignment="1" applyProtection="1"/>
    <xf numFmtId="165" fontId="2" fillId="9" borderId="0" xfId="0" applyNumberFormat="1" applyFont="1" applyFill="1" applyBorder="1" applyProtection="1">
      <protection locked="0"/>
    </xf>
    <xf numFmtId="167" fontId="0" fillId="7" borderId="0" xfId="0" applyNumberFormat="1" applyFill="1" applyBorder="1" applyProtection="1"/>
    <xf numFmtId="165" fontId="5" fillId="3" borderId="16" xfId="0" applyNumberFormat="1" applyFont="1" applyFill="1" applyBorder="1" applyAlignment="1" applyProtection="1"/>
    <xf numFmtId="165" fontId="6" fillId="3" borderId="11" xfId="0" applyNumberFormat="1" applyFont="1" applyFill="1" applyBorder="1" applyAlignment="1" applyProtection="1"/>
    <xf numFmtId="165" fontId="2" fillId="2" borderId="1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5" fontId="4" fillId="2" borderId="9" xfId="0" applyNumberFormat="1" applyFont="1" applyFill="1" applyBorder="1" applyProtection="1">
      <protection locked="0"/>
    </xf>
    <xf numFmtId="165" fontId="13" fillId="0" borderId="7" xfId="0" applyNumberFormat="1" applyFont="1" applyFill="1" applyBorder="1" applyProtection="1"/>
    <xf numFmtId="165" fontId="13" fillId="0" borderId="0" xfId="0" applyNumberFormat="1" applyFont="1" applyFill="1" applyBorder="1" applyProtection="1"/>
    <xf numFmtId="165" fontId="13" fillId="0" borderId="17" xfId="0" applyNumberFormat="1" applyFont="1" applyFill="1" applyBorder="1" applyProtection="1"/>
    <xf numFmtId="165" fontId="13" fillId="0" borderId="0" xfId="0" applyNumberFormat="1" applyFont="1" applyFill="1" applyBorder="1" applyAlignment="1" applyProtection="1"/>
    <xf numFmtId="165" fontId="13" fillId="0" borderId="6" xfId="0" applyNumberFormat="1" applyFont="1" applyFill="1" applyBorder="1" applyAlignment="1" applyProtection="1"/>
    <xf numFmtId="165" fontId="13" fillId="0" borderId="17" xfId="0" applyNumberFormat="1" applyFont="1" applyFill="1" applyBorder="1" applyAlignment="1" applyProtection="1"/>
    <xf numFmtId="168" fontId="8" fillId="0" borderId="0" xfId="0" applyNumberFormat="1" applyFont="1" applyFill="1" applyBorder="1" applyProtection="1"/>
    <xf numFmtId="168" fontId="0" fillId="0" borderId="0" xfId="0" applyNumberFormat="1" applyFill="1" applyBorder="1" applyProtection="1"/>
    <xf numFmtId="165" fontId="2" fillId="4" borderId="1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165" fontId="3" fillId="0" borderId="4" xfId="0" applyNumberFormat="1" applyFont="1" applyFill="1" applyBorder="1" applyAlignment="1" applyProtection="1"/>
    <xf numFmtId="165" fontId="5" fillId="0" borderId="5" xfId="0" applyNumberFormat="1" applyFont="1" applyFill="1" applyBorder="1" applyProtection="1"/>
    <xf numFmtId="167" fontId="5" fillId="0" borderId="0" xfId="0" applyNumberFormat="1" applyFont="1" applyFill="1" applyBorder="1" applyProtection="1"/>
    <xf numFmtId="169" fontId="5" fillId="0" borderId="0" xfId="0" applyNumberFormat="1" applyFont="1" applyFill="1" applyBorder="1" applyProtection="1"/>
    <xf numFmtId="165" fontId="3" fillId="6" borderId="14" xfId="0" applyNumberFormat="1" applyFont="1" applyFill="1" applyBorder="1" applyAlignment="1" applyProtection="1"/>
    <xf numFmtId="165" fontId="3" fillId="6" borderId="15" xfId="0" applyNumberFormat="1" applyFont="1" applyFill="1" applyBorder="1" applyAlignment="1" applyProtection="1"/>
    <xf numFmtId="10" fontId="2" fillId="2" borderId="0" xfId="0" applyNumberFormat="1" applyFont="1" applyFill="1" applyBorder="1" applyProtection="1">
      <protection locked="0"/>
    </xf>
    <xf numFmtId="10" fontId="6" fillId="3" borderId="0" xfId="0" applyNumberFormat="1" applyFont="1" applyFill="1" applyBorder="1" applyAlignment="1" applyProtection="1"/>
    <xf numFmtId="165" fontId="15" fillId="0" borderId="0" xfId="0" applyNumberFormat="1" applyFont="1" applyBorder="1" applyProtection="1"/>
    <xf numFmtId="165" fontId="16" fillId="0" borderId="0" xfId="0" applyNumberFormat="1" applyFont="1" applyBorder="1" applyProtection="1"/>
    <xf numFmtId="165" fontId="14" fillId="0" borderId="0" xfId="1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SALES</a:t>
            </a:r>
          </a:p>
        </c:rich>
      </c:tx>
      <c:layout>
        <c:manualLayout>
          <c:xMode val="edge"/>
          <c:yMode val="edge"/>
          <c:x val="0.40293055307038622"/>
          <c:y val="3.3557107691641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33122345873311E-2"/>
          <c:y val="0.17225981948376118"/>
          <c:w val="0.89133122345873317"/>
          <c:h val="0.57941939280901467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Worksheet!$C$4:$N$4</c:f>
              <c:numCache>
                <c:formatCode>0_);\(0\)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Worksheet!$C$6:$N$6</c:f>
              <c:numCache>
                <c:formatCode>0_);\(0\)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EARNINGS BEFORE TAXES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Worksheet!$C$4:$N$4</c:f>
              <c:numCache>
                <c:formatCode>0_);\(0\)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Worksheet!$C$32:$N$32</c:f>
              <c:numCache>
                <c:formatCode>0_);\(0\)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95696"/>
        <c:axId val="183396256"/>
      </c:barChart>
      <c:catAx>
        <c:axId val="18339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</a:t>
                </a:r>
              </a:p>
            </c:rich>
          </c:tx>
          <c:layout>
            <c:manualLayout>
              <c:xMode val="edge"/>
              <c:yMode val="edge"/>
              <c:x val="0.50061068714805568"/>
              <c:y val="0.8299791302399400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9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9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1978030167475612E-2"/>
              <c:y val="0.44742810255522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95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4164960873768"/>
          <c:y val="0.92393903177653702"/>
          <c:w val="0.34554347429975546"/>
          <c:h val="5.8165653332179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SALES</a:t>
            </a:r>
          </a:p>
        </c:rich>
      </c:tx>
      <c:layout>
        <c:manualLayout>
          <c:xMode val="edge"/>
          <c:yMode val="edge"/>
          <c:x val="0.41147756480218234"/>
          <c:y val="3.3557107691641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33122345873311E-2"/>
          <c:y val="0.17225981948376118"/>
          <c:w val="0.89133122345873317"/>
          <c:h val="0.57941939280901467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(Worksheet!$O$4,Worksheet!$Q$4,Worksheet!$S$4)</c:f>
              <c:numCache>
                <c:formatCode>0_);\(0\)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(Worksheet!$O$6,Worksheet!$Q$6,Worksheet!$S$6)</c:f>
              <c:numCache>
                <c:formatCode>0_);\(0\)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EARNINGS BEFORE TAXES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(Worksheet!$O$4,Worksheet!$Q$4,Worksheet!$S$4)</c:f>
              <c:numCache>
                <c:formatCode>0_);\(0\)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(Worksheet!$O$32,Worksheet!$Q$32,Worksheet!$S$32)</c:f>
              <c:numCache>
                <c:formatCode>0_);\(0\)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11648"/>
        <c:axId val="186812208"/>
      </c:barChart>
      <c:catAx>
        <c:axId val="18681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079366972038809"/>
              <c:y val="0.8299791302399400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81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1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1978030167475612E-2"/>
              <c:y val="0.44742810255522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811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4164960873768"/>
          <c:y val="0.92393903177653702"/>
          <c:w val="0.34554347429975546"/>
          <c:h val="5.8165653332179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CASH</a:t>
            </a:r>
          </a:p>
        </c:rich>
      </c:tx>
      <c:layout>
        <c:manualLayout>
          <c:xMode val="edge"/>
          <c:yMode val="edge"/>
          <c:x val="0.46642264022087138"/>
          <c:y val="3.3557107691641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33122345873311E-2"/>
          <c:y val="0.17225981948376118"/>
          <c:w val="0.89133122345873317"/>
          <c:h val="0.57941939280901467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Worksheet!$C$61:$N$61</c:f>
              <c:numCache>
                <c:formatCode>0_);\(0\)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Worksheet!$C$88:$N$88</c:f>
              <c:numCache>
                <c:formatCode>0_);\(0\)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CASH BALANCE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Worksheet!$C$61:$N$61</c:f>
              <c:numCache>
                <c:formatCode>0_);\(0\)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Worksheet!$C$90:$N$90</c:f>
              <c:numCache>
                <c:formatCode>0_);\(0\)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15008"/>
        <c:axId val="186815568"/>
      </c:barChart>
      <c:catAx>
        <c:axId val="1868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</a:t>
                </a:r>
              </a:p>
            </c:rich>
          </c:tx>
          <c:layout>
            <c:manualLayout>
              <c:xMode val="edge"/>
              <c:yMode val="edge"/>
              <c:x val="0.50061068714805568"/>
              <c:y val="0.8299791302399400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81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1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1978030167475612E-2"/>
              <c:y val="0.44742810255522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815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83652960679415"/>
          <c:y val="0.92393903177653702"/>
          <c:w val="0.29792440893689176"/>
          <c:h val="5.8165653332179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174929</xdr:colOff>
      <xdr:row>0</xdr:row>
      <xdr:rowOff>79513</xdr:rowOff>
    </xdr:from>
    <xdr:to>
      <xdr:col>12</xdr:col>
      <xdr:colOff>588397</xdr:colOff>
      <xdr:row>2</xdr:row>
      <xdr:rowOff>326003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983603" y="79513"/>
          <a:ext cx="6520070" cy="52478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2700">
                <a:solidFill>
                  <a:srgbClr val="333333"/>
                </a:solidFill>
                <a:round/>
                <a:headEnd/>
                <a:tailEnd/>
              </a:ln>
              <a:solidFill>
                <a:srgbClr val="969696"/>
              </a:solidFill>
              <a:effectLst/>
              <a:latin typeface="Agency FB"/>
            </a:rPr>
            <a:t>Financial Projections Worksheet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103367</xdr:rowOff>
    </xdr:from>
    <xdr:to>
      <xdr:col>11</xdr:col>
      <xdr:colOff>151075</xdr:colOff>
      <xdr:row>24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</xdr:row>
      <xdr:rowOff>103367</xdr:rowOff>
    </xdr:from>
    <xdr:to>
      <xdr:col>12</xdr:col>
      <xdr:colOff>151075</xdr:colOff>
      <xdr:row>27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</xdr:row>
      <xdr:rowOff>103367</xdr:rowOff>
    </xdr:from>
    <xdr:to>
      <xdr:col>13</xdr:col>
      <xdr:colOff>151075</xdr:colOff>
      <xdr:row>30</xdr:row>
      <xdr:rowOff>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ssouribusiness.net/docs/fin_projInstruction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tabSelected="1" zoomScale="65" workbookViewId="0"/>
  </sheetViews>
  <sheetFormatPr defaultColWidth="9.140625" defaultRowHeight="12.75" x14ac:dyDescent="0.2"/>
  <cols>
    <col min="1" max="1" width="22.42578125" style="7" customWidth="1"/>
    <col min="2" max="2" width="9.42578125" style="7" customWidth="1"/>
    <col min="3" max="14" width="10.7109375" style="7" customWidth="1"/>
    <col min="15" max="15" width="11.7109375" style="7" customWidth="1"/>
    <col min="16" max="16" width="5.7109375" style="7" customWidth="1"/>
    <col min="17" max="17" width="11.7109375" style="7" customWidth="1"/>
    <col min="18" max="18" width="5.7109375" style="7" customWidth="1"/>
    <col min="19" max="19" width="11.7109375" style="7" customWidth="1"/>
    <col min="20" max="20" width="5.7109375" style="7" customWidth="1"/>
    <col min="21" max="21" width="9.140625" style="7"/>
    <col min="22" max="22" width="9.28515625" style="7" bestFit="1" customWidth="1"/>
    <col min="23" max="23" width="9.140625" style="7"/>
    <col min="24" max="27" width="9.28515625" style="7" bestFit="1" customWidth="1"/>
    <col min="28" max="16384" width="9.140625" style="7"/>
  </cols>
  <sheetData>
    <row r="1" spans="1:27" x14ac:dyDescent="0.2">
      <c r="A1" s="55" t="s">
        <v>97</v>
      </c>
      <c r="B1" s="56" t="s">
        <v>36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27" x14ac:dyDescent="0.2">
      <c r="A2" s="53">
        <v>2008</v>
      </c>
      <c r="B2" s="56" t="s">
        <v>37</v>
      </c>
      <c r="C2" s="53">
        <v>1</v>
      </c>
      <c r="D2" s="56" t="s">
        <v>38</v>
      </c>
      <c r="N2" s="199" t="s">
        <v>120</v>
      </c>
      <c r="O2" s="198"/>
    </row>
    <row r="3" spans="1:27" s="181" customFormat="1" ht="21" thickBot="1" x14ac:dyDescent="0.35">
      <c r="A3" s="180" t="s">
        <v>32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200" t="s">
        <v>121</v>
      </c>
      <c r="O3" s="200"/>
      <c r="P3" s="200"/>
      <c r="Q3" s="200"/>
      <c r="R3" s="200"/>
      <c r="S3" s="200"/>
      <c r="T3" s="200"/>
      <c r="U3" s="200"/>
    </row>
    <row r="4" spans="1:27" s="9" customFormat="1" ht="13.5" thickTop="1" x14ac:dyDescent="0.2">
      <c r="A4" s="79"/>
      <c r="B4" s="17"/>
      <c r="C4" s="194">
        <f>C2</f>
        <v>1</v>
      </c>
      <c r="D4" s="76">
        <f t="shared" ref="D4:N4" si="0">IF(C4=12,1,IF(C4&lt;12,C4+1))</f>
        <v>2</v>
      </c>
      <c r="E4" s="76">
        <f t="shared" si="0"/>
        <v>3</v>
      </c>
      <c r="F4" s="76">
        <f t="shared" si="0"/>
        <v>4</v>
      </c>
      <c r="G4" s="76">
        <f t="shared" si="0"/>
        <v>5</v>
      </c>
      <c r="H4" s="76">
        <f t="shared" si="0"/>
        <v>6</v>
      </c>
      <c r="I4" s="76">
        <f t="shared" si="0"/>
        <v>7</v>
      </c>
      <c r="J4" s="76">
        <f t="shared" si="0"/>
        <v>8</v>
      </c>
      <c r="K4" s="76">
        <f t="shared" si="0"/>
        <v>9</v>
      </c>
      <c r="L4" s="76">
        <f t="shared" si="0"/>
        <v>10</v>
      </c>
      <c r="M4" s="76">
        <f t="shared" si="0"/>
        <v>11</v>
      </c>
      <c r="N4" s="76">
        <f t="shared" si="0"/>
        <v>12</v>
      </c>
      <c r="O4" s="195">
        <f>IF(C2=1,A2,IF(C2&gt;1,A2+1))</f>
        <v>2008</v>
      </c>
      <c r="P4" s="168" t="s">
        <v>95</v>
      </c>
      <c r="Q4" s="171">
        <f>O4+1</f>
        <v>2009</v>
      </c>
      <c r="R4" s="99" t="s">
        <v>95</v>
      </c>
      <c r="S4" s="171">
        <f>Q4+1</f>
        <v>2010</v>
      </c>
      <c r="X4" s="38"/>
      <c r="Y4" s="38"/>
      <c r="Z4" s="38"/>
      <c r="AA4" s="38"/>
    </row>
    <row r="5" spans="1:27" s="9" customFormat="1" x14ac:dyDescent="0.2">
      <c r="A5" s="96"/>
      <c r="B5" s="97" t="s">
        <v>48</v>
      </c>
      <c r="C5" s="196">
        <f>1/12</f>
        <v>8.3333333333333329E-2</v>
      </c>
      <c r="D5" s="196">
        <f>1/12</f>
        <v>8.3333333333333329E-2</v>
      </c>
      <c r="E5" s="196">
        <f t="shared" ref="E5:N5" si="1">1/12</f>
        <v>8.3333333333333329E-2</v>
      </c>
      <c r="F5" s="196">
        <f t="shared" si="1"/>
        <v>8.3333333333333329E-2</v>
      </c>
      <c r="G5" s="196">
        <f t="shared" si="1"/>
        <v>8.3333333333333329E-2</v>
      </c>
      <c r="H5" s="196">
        <f t="shared" si="1"/>
        <v>8.3333333333333329E-2</v>
      </c>
      <c r="I5" s="196">
        <f t="shared" si="1"/>
        <v>8.3333333333333329E-2</v>
      </c>
      <c r="J5" s="196">
        <f t="shared" si="1"/>
        <v>8.3333333333333329E-2</v>
      </c>
      <c r="K5" s="196">
        <f t="shared" si="1"/>
        <v>8.3333333333333329E-2</v>
      </c>
      <c r="L5" s="196">
        <f t="shared" si="1"/>
        <v>8.3333333333333329E-2</v>
      </c>
      <c r="M5" s="196">
        <f t="shared" si="1"/>
        <v>8.3333333333333329E-2</v>
      </c>
      <c r="N5" s="196">
        <f t="shared" si="1"/>
        <v>8.3333333333333329E-2</v>
      </c>
      <c r="O5" s="197">
        <f>SUM(C5:N5)</f>
        <v>1</v>
      </c>
      <c r="P5" s="168"/>
      <c r="Q5" s="102"/>
      <c r="R5" s="99"/>
      <c r="S5" s="102"/>
      <c r="T5" s="7"/>
      <c r="U5" s="7"/>
      <c r="X5" s="38"/>
      <c r="Y5" s="38"/>
      <c r="Z5" s="38"/>
      <c r="AA5" s="38"/>
    </row>
    <row r="6" spans="1:27" s="9" customFormat="1" ht="13.5" thickBot="1" x14ac:dyDescent="0.25">
      <c r="A6" s="80" t="s">
        <v>73</v>
      </c>
      <c r="B6" s="13"/>
      <c r="C6" s="23">
        <f>O6*C5</f>
        <v>0</v>
      </c>
      <c r="D6" s="23">
        <f>O6*D5</f>
        <v>0</v>
      </c>
      <c r="E6" s="23">
        <f>O6*E5</f>
        <v>0</v>
      </c>
      <c r="F6" s="23">
        <f>O6*F5</f>
        <v>0</v>
      </c>
      <c r="G6" s="23">
        <f>O6*G5</f>
        <v>0</v>
      </c>
      <c r="H6" s="23">
        <f>O6*H5</f>
        <v>0</v>
      </c>
      <c r="I6" s="23">
        <f>O6*I5</f>
        <v>0</v>
      </c>
      <c r="J6" s="23">
        <f>O6*J5</f>
        <v>0</v>
      </c>
      <c r="K6" s="23">
        <f>O6*K5</f>
        <v>0</v>
      </c>
      <c r="L6" s="23">
        <f>O6*L5</f>
        <v>0</v>
      </c>
      <c r="M6" s="23">
        <f>O6*M5</f>
        <v>0</v>
      </c>
      <c r="N6" s="23">
        <f>O6*N5</f>
        <v>0</v>
      </c>
      <c r="O6" s="104">
        <v>0</v>
      </c>
      <c r="P6" s="169">
        <v>0</v>
      </c>
      <c r="Q6" s="126">
        <f>O6*(1+P6/100)</f>
        <v>0</v>
      </c>
      <c r="R6" s="173">
        <v>0</v>
      </c>
      <c r="S6" s="126">
        <f>Q6*(1+R6/100)</f>
        <v>0</v>
      </c>
      <c r="X6" s="48"/>
      <c r="Y6" s="48"/>
      <c r="Z6" s="48"/>
      <c r="AA6" s="48"/>
    </row>
    <row r="7" spans="1:27" ht="13.5" thickBot="1" x14ac:dyDescent="0.25">
      <c r="A7" s="161" t="s">
        <v>85</v>
      </c>
      <c r="B7" s="13"/>
      <c r="C7" s="2">
        <f>C6*T7/100</f>
        <v>0</v>
      </c>
      <c r="D7" s="2">
        <f>D6*T7/100</f>
        <v>0</v>
      </c>
      <c r="E7" s="2">
        <f>E6*T7/100</f>
        <v>0</v>
      </c>
      <c r="F7" s="2">
        <f>F6*T7/100</f>
        <v>0</v>
      </c>
      <c r="G7" s="2">
        <f>G6*T7/100</f>
        <v>0</v>
      </c>
      <c r="H7" s="2">
        <f>H6*T7/100</f>
        <v>0</v>
      </c>
      <c r="I7" s="2">
        <f>I6*T7/100</f>
        <v>0</v>
      </c>
      <c r="J7" s="2">
        <f>J6*T7/100</f>
        <v>0</v>
      </c>
      <c r="K7" s="2">
        <f>K6*T7/100</f>
        <v>0</v>
      </c>
      <c r="L7" s="2">
        <f>L6*T7/100</f>
        <v>0</v>
      </c>
      <c r="M7" s="2">
        <f>M6*T7/100</f>
        <v>0</v>
      </c>
      <c r="N7" s="2">
        <f>N6*T7/100</f>
        <v>0</v>
      </c>
      <c r="O7" s="10">
        <f>SUM(C7:N7)</f>
        <v>0</v>
      </c>
      <c r="P7" s="61"/>
      <c r="Q7" s="126">
        <f>Q6*T7/100</f>
        <v>0</v>
      </c>
      <c r="R7" s="9"/>
      <c r="S7" s="126">
        <f>S6*T7/100</f>
        <v>0</v>
      </c>
      <c r="T7" s="45">
        <v>0</v>
      </c>
      <c r="U7" s="56" t="s">
        <v>81</v>
      </c>
      <c r="X7" s="47"/>
      <c r="Y7" s="47"/>
      <c r="Z7" s="47"/>
      <c r="AA7" s="48"/>
    </row>
    <row r="8" spans="1:27" x14ac:dyDescent="0.2">
      <c r="A8" s="81" t="s">
        <v>72</v>
      </c>
      <c r="B8" s="13"/>
      <c r="C8" s="4">
        <f t="shared" ref="C8:N8" si="2">C6-C7</f>
        <v>0</v>
      </c>
      <c r="D8" s="4">
        <f t="shared" si="2"/>
        <v>0</v>
      </c>
      <c r="E8" s="4">
        <f t="shared" si="2"/>
        <v>0</v>
      </c>
      <c r="F8" s="4">
        <f t="shared" si="2"/>
        <v>0</v>
      </c>
      <c r="G8" s="4">
        <f t="shared" si="2"/>
        <v>0</v>
      </c>
      <c r="H8" s="4">
        <f t="shared" si="2"/>
        <v>0</v>
      </c>
      <c r="I8" s="4">
        <f t="shared" si="2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  <c r="N8" s="4">
        <f t="shared" si="2"/>
        <v>0</v>
      </c>
      <c r="O8" s="11">
        <f t="shared" ref="O8:O29" si="3">SUM(C8:N8)</f>
        <v>0</v>
      </c>
      <c r="P8" s="61"/>
      <c r="Q8" s="102">
        <f>Q6-Q7</f>
        <v>0</v>
      </c>
      <c r="R8" s="9"/>
      <c r="S8" s="102">
        <f>S6-S7</f>
        <v>0</v>
      </c>
      <c r="X8" s="47"/>
      <c r="Y8" s="47"/>
      <c r="Z8" s="47"/>
      <c r="AA8" s="48"/>
    </row>
    <row r="9" spans="1:27" x14ac:dyDescent="0.2">
      <c r="A9" s="24" t="s">
        <v>75</v>
      </c>
      <c r="B9" s="14"/>
      <c r="C9" s="1">
        <v>0</v>
      </c>
      <c r="D9" s="1">
        <f>C9</f>
        <v>0</v>
      </c>
      <c r="E9" s="1">
        <f t="shared" ref="E9:N9" si="4">D9</f>
        <v>0</v>
      </c>
      <c r="F9" s="1">
        <f t="shared" si="4"/>
        <v>0</v>
      </c>
      <c r="G9" s="1">
        <f t="shared" si="4"/>
        <v>0</v>
      </c>
      <c r="H9" s="1">
        <f t="shared" si="4"/>
        <v>0</v>
      </c>
      <c r="I9" s="1">
        <f t="shared" si="4"/>
        <v>0</v>
      </c>
      <c r="J9" s="1">
        <f t="shared" si="4"/>
        <v>0</v>
      </c>
      <c r="K9" s="1">
        <f t="shared" si="4"/>
        <v>0</v>
      </c>
      <c r="L9" s="1">
        <f t="shared" si="4"/>
        <v>0</v>
      </c>
      <c r="M9" s="1">
        <f t="shared" si="4"/>
        <v>0</v>
      </c>
      <c r="N9" s="1">
        <f t="shared" si="4"/>
        <v>0</v>
      </c>
      <c r="O9" s="4">
        <f>SUM(C9:N9)</f>
        <v>0</v>
      </c>
      <c r="P9" s="105">
        <v>0</v>
      </c>
      <c r="Q9" s="102">
        <f>O9*(1+P9/100)</f>
        <v>0</v>
      </c>
      <c r="R9" s="45">
        <v>0</v>
      </c>
      <c r="S9" s="102">
        <f>Q9*(1+R9/100)</f>
        <v>0</v>
      </c>
    </row>
    <row r="10" spans="1:27" x14ac:dyDescent="0.2">
      <c r="A10" s="50" t="s">
        <v>77</v>
      </c>
      <c r="B10" s="14"/>
      <c r="C10" s="49">
        <v>0</v>
      </c>
      <c r="D10" s="49">
        <f>C10</f>
        <v>0</v>
      </c>
      <c r="E10" s="49">
        <f t="shared" ref="E10:N10" si="5">D10</f>
        <v>0</v>
      </c>
      <c r="F10" s="49">
        <f t="shared" si="5"/>
        <v>0</v>
      </c>
      <c r="G10" s="49">
        <f t="shared" si="5"/>
        <v>0</v>
      </c>
      <c r="H10" s="49">
        <f t="shared" si="5"/>
        <v>0</v>
      </c>
      <c r="I10" s="49">
        <f t="shared" si="5"/>
        <v>0</v>
      </c>
      <c r="J10" s="49">
        <f t="shared" si="5"/>
        <v>0</v>
      </c>
      <c r="K10" s="49">
        <f t="shared" si="5"/>
        <v>0</v>
      </c>
      <c r="L10" s="49">
        <f t="shared" si="5"/>
        <v>0</v>
      </c>
      <c r="M10" s="49">
        <f t="shared" si="5"/>
        <v>0</v>
      </c>
      <c r="N10" s="49">
        <f t="shared" si="5"/>
        <v>0</v>
      </c>
      <c r="O10" s="4">
        <f t="shared" si="3"/>
        <v>0</v>
      </c>
      <c r="P10" s="170">
        <v>0</v>
      </c>
      <c r="Q10" s="102">
        <f t="shared" ref="Q10:Q24" si="6">O10*(1+P10/100)</f>
        <v>0</v>
      </c>
      <c r="R10" s="52">
        <v>0</v>
      </c>
      <c r="S10" s="102">
        <f t="shared" ref="S10:S24" si="7">Q10*(1+R10/100)</f>
        <v>0</v>
      </c>
    </row>
    <row r="11" spans="1:27" x14ac:dyDescent="0.2">
      <c r="A11" s="24" t="s">
        <v>78</v>
      </c>
      <c r="B11" s="14"/>
      <c r="C11" s="1">
        <v>0</v>
      </c>
      <c r="D11" s="1">
        <f>C11</f>
        <v>0</v>
      </c>
      <c r="E11" s="1">
        <f t="shared" ref="E11:N11" si="8">D11</f>
        <v>0</v>
      </c>
      <c r="F11" s="1">
        <f t="shared" si="8"/>
        <v>0</v>
      </c>
      <c r="G11" s="1">
        <f t="shared" si="8"/>
        <v>0</v>
      </c>
      <c r="H11" s="1">
        <f t="shared" si="8"/>
        <v>0</v>
      </c>
      <c r="I11" s="1">
        <f t="shared" si="8"/>
        <v>0</v>
      </c>
      <c r="J11" s="1">
        <f t="shared" si="8"/>
        <v>0</v>
      </c>
      <c r="K11" s="1">
        <f t="shared" si="8"/>
        <v>0</v>
      </c>
      <c r="L11" s="1">
        <f t="shared" si="8"/>
        <v>0</v>
      </c>
      <c r="M11" s="1">
        <f t="shared" si="8"/>
        <v>0</v>
      </c>
      <c r="N11" s="1">
        <f t="shared" si="8"/>
        <v>0</v>
      </c>
      <c r="O11" s="4">
        <f t="shared" si="3"/>
        <v>0</v>
      </c>
      <c r="P11" s="105">
        <v>0</v>
      </c>
      <c r="Q11" s="102">
        <f t="shared" si="6"/>
        <v>0</v>
      </c>
      <c r="R11" s="45">
        <v>0</v>
      </c>
      <c r="S11" s="102">
        <f t="shared" si="7"/>
        <v>0</v>
      </c>
    </row>
    <row r="12" spans="1:27" x14ac:dyDescent="0.2">
      <c r="A12" s="50" t="s">
        <v>10</v>
      </c>
      <c r="B12" s="14"/>
      <c r="C12" s="49">
        <v>0</v>
      </c>
      <c r="D12" s="49">
        <f>C12</f>
        <v>0</v>
      </c>
      <c r="E12" s="49">
        <f t="shared" ref="E12:N12" si="9">D12</f>
        <v>0</v>
      </c>
      <c r="F12" s="49">
        <f t="shared" si="9"/>
        <v>0</v>
      </c>
      <c r="G12" s="49">
        <f t="shared" si="9"/>
        <v>0</v>
      </c>
      <c r="H12" s="49">
        <f t="shared" si="9"/>
        <v>0</v>
      </c>
      <c r="I12" s="49">
        <f t="shared" si="9"/>
        <v>0</v>
      </c>
      <c r="J12" s="49">
        <f t="shared" si="9"/>
        <v>0</v>
      </c>
      <c r="K12" s="49">
        <f t="shared" si="9"/>
        <v>0</v>
      </c>
      <c r="L12" s="49">
        <f t="shared" si="9"/>
        <v>0</v>
      </c>
      <c r="M12" s="49">
        <f t="shared" si="9"/>
        <v>0</v>
      </c>
      <c r="N12" s="49">
        <f t="shared" si="9"/>
        <v>0</v>
      </c>
      <c r="O12" s="4">
        <f t="shared" si="3"/>
        <v>0</v>
      </c>
      <c r="P12" s="170">
        <v>0</v>
      </c>
      <c r="Q12" s="102">
        <f t="shared" si="6"/>
        <v>0</v>
      </c>
      <c r="R12" s="52">
        <v>0</v>
      </c>
      <c r="S12" s="102">
        <f t="shared" si="7"/>
        <v>0</v>
      </c>
    </row>
    <row r="13" spans="1:27" x14ac:dyDescent="0.2">
      <c r="A13" s="24" t="s">
        <v>45</v>
      </c>
      <c r="B13" s="14"/>
      <c r="C13" s="1">
        <v>0</v>
      </c>
      <c r="D13" s="1">
        <f>C13</f>
        <v>0</v>
      </c>
      <c r="E13" s="1">
        <f t="shared" ref="E13:N13" si="10">D13</f>
        <v>0</v>
      </c>
      <c r="F13" s="1">
        <f t="shared" si="10"/>
        <v>0</v>
      </c>
      <c r="G13" s="1">
        <f t="shared" si="10"/>
        <v>0</v>
      </c>
      <c r="H13" s="1">
        <f t="shared" si="10"/>
        <v>0</v>
      </c>
      <c r="I13" s="1">
        <f t="shared" si="10"/>
        <v>0</v>
      </c>
      <c r="J13" s="1">
        <f t="shared" si="10"/>
        <v>0</v>
      </c>
      <c r="K13" s="1">
        <f t="shared" si="10"/>
        <v>0</v>
      </c>
      <c r="L13" s="1">
        <f t="shared" si="10"/>
        <v>0</v>
      </c>
      <c r="M13" s="1">
        <f t="shared" si="10"/>
        <v>0</v>
      </c>
      <c r="N13" s="1">
        <f t="shared" si="10"/>
        <v>0</v>
      </c>
      <c r="O13" s="4">
        <f t="shared" si="3"/>
        <v>0</v>
      </c>
      <c r="P13" s="105">
        <v>0</v>
      </c>
      <c r="Q13" s="102">
        <f t="shared" si="6"/>
        <v>0</v>
      </c>
      <c r="R13" s="45">
        <v>0</v>
      </c>
      <c r="S13" s="102">
        <f t="shared" si="7"/>
        <v>0</v>
      </c>
    </row>
    <row r="14" spans="1:27" x14ac:dyDescent="0.2">
      <c r="A14" s="50" t="s">
        <v>46</v>
      </c>
      <c r="B14" s="14"/>
      <c r="C14" s="49">
        <v>0</v>
      </c>
      <c r="D14" s="49">
        <f t="shared" ref="D14:N24" si="11">C14</f>
        <v>0</v>
      </c>
      <c r="E14" s="49">
        <f t="shared" si="11"/>
        <v>0</v>
      </c>
      <c r="F14" s="49">
        <f t="shared" si="11"/>
        <v>0</v>
      </c>
      <c r="G14" s="49">
        <f t="shared" si="11"/>
        <v>0</v>
      </c>
      <c r="H14" s="49">
        <f t="shared" si="11"/>
        <v>0</v>
      </c>
      <c r="I14" s="49">
        <f t="shared" si="11"/>
        <v>0</v>
      </c>
      <c r="J14" s="49">
        <f t="shared" si="11"/>
        <v>0</v>
      </c>
      <c r="K14" s="49">
        <f t="shared" si="11"/>
        <v>0</v>
      </c>
      <c r="L14" s="49">
        <f t="shared" si="11"/>
        <v>0</v>
      </c>
      <c r="M14" s="49">
        <f t="shared" si="11"/>
        <v>0</v>
      </c>
      <c r="N14" s="49">
        <f t="shared" si="11"/>
        <v>0</v>
      </c>
      <c r="O14" s="4">
        <f t="shared" si="3"/>
        <v>0</v>
      </c>
      <c r="P14" s="170">
        <v>0</v>
      </c>
      <c r="Q14" s="102">
        <f t="shared" si="6"/>
        <v>0</v>
      </c>
      <c r="R14" s="52">
        <v>0</v>
      </c>
      <c r="S14" s="102">
        <f t="shared" si="7"/>
        <v>0</v>
      </c>
    </row>
    <row r="15" spans="1:27" x14ac:dyDescent="0.2">
      <c r="A15" s="24" t="s">
        <v>76</v>
      </c>
      <c r="B15" s="14"/>
      <c r="C15" s="1">
        <v>0</v>
      </c>
      <c r="D15" s="1">
        <f t="shared" si="11"/>
        <v>0</v>
      </c>
      <c r="E15" s="1">
        <f t="shared" si="11"/>
        <v>0</v>
      </c>
      <c r="F15" s="1">
        <f t="shared" si="11"/>
        <v>0</v>
      </c>
      <c r="G15" s="1">
        <f t="shared" si="11"/>
        <v>0</v>
      </c>
      <c r="H15" s="1">
        <f t="shared" si="11"/>
        <v>0</v>
      </c>
      <c r="I15" s="1">
        <f t="shared" si="11"/>
        <v>0</v>
      </c>
      <c r="J15" s="1">
        <f t="shared" si="11"/>
        <v>0</v>
      </c>
      <c r="K15" s="1">
        <f t="shared" si="11"/>
        <v>0</v>
      </c>
      <c r="L15" s="1">
        <f t="shared" si="11"/>
        <v>0</v>
      </c>
      <c r="M15" s="1">
        <f t="shared" si="11"/>
        <v>0</v>
      </c>
      <c r="N15" s="1">
        <f t="shared" si="11"/>
        <v>0</v>
      </c>
      <c r="O15" s="4">
        <f t="shared" si="3"/>
        <v>0</v>
      </c>
      <c r="P15" s="105">
        <v>0</v>
      </c>
      <c r="Q15" s="102">
        <f t="shared" si="6"/>
        <v>0</v>
      </c>
      <c r="R15" s="45">
        <v>0</v>
      </c>
      <c r="S15" s="102">
        <f t="shared" si="7"/>
        <v>0</v>
      </c>
    </row>
    <row r="16" spans="1:27" x14ac:dyDescent="0.2">
      <c r="A16" s="50" t="s">
        <v>50</v>
      </c>
      <c r="B16" s="14"/>
      <c r="C16" s="49">
        <v>0</v>
      </c>
      <c r="D16" s="49">
        <f t="shared" si="11"/>
        <v>0</v>
      </c>
      <c r="E16" s="49">
        <f t="shared" si="11"/>
        <v>0</v>
      </c>
      <c r="F16" s="49">
        <f t="shared" si="11"/>
        <v>0</v>
      </c>
      <c r="G16" s="49">
        <f t="shared" si="11"/>
        <v>0</v>
      </c>
      <c r="H16" s="49">
        <f t="shared" si="11"/>
        <v>0</v>
      </c>
      <c r="I16" s="49">
        <f t="shared" si="11"/>
        <v>0</v>
      </c>
      <c r="J16" s="49">
        <f t="shared" si="11"/>
        <v>0</v>
      </c>
      <c r="K16" s="49">
        <f t="shared" si="11"/>
        <v>0</v>
      </c>
      <c r="L16" s="49">
        <f t="shared" si="11"/>
        <v>0</v>
      </c>
      <c r="M16" s="49">
        <f t="shared" si="11"/>
        <v>0</v>
      </c>
      <c r="N16" s="49">
        <f t="shared" si="11"/>
        <v>0</v>
      </c>
      <c r="O16" s="4">
        <f t="shared" si="3"/>
        <v>0</v>
      </c>
      <c r="P16" s="170">
        <v>0</v>
      </c>
      <c r="Q16" s="102">
        <f t="shared" si="6"/>
        <v>0</v>
      </c>
      <c r="R16" s="52">
        <v>0</v>
      </c>
      <c r="S16" s="102">
        <f t="shared" si="7"/>
        <v>0</v>
      </c>
    </row>
    <row r="17" spans="1:27" x14ac:dyDescent="0.2">
      <c r="A17" s="24" t="s">
        <v>90</v>
      </c>
      <c r="B17" s="14"/>
      <c r="C17" s="1">
        <v>0</v>
      </c>
      <c r="D17" s="1">
        <f t="shared" si="11"/>
        <v>0</v>
      </c>
      <c r="E17" s="1">
        <f t="shared" si="11"/>
        <v>0</v>
      </c>
      <c r="F17" s="1">
        <f t="shared" si="11"/>
        <v>0</v>
      </c>
      <c r="G17" s="1">
        <f t="shared" si="11"/>
        <v>0</v>
      </c>
      <c r="H17" s="1">
        <f t="shared" si="11"/>
        <v>0</v>
      </c>
      <c r="I17" s="1">
        <f t="shared" si="11"/>
        <v>0</v>
      </c>
      <c r="J17" s="1">
        <f t="shared" si="11"/>
        <v>0</v>
      </c>
      <c r="K17" s="1">
        <f t="shared" si="11"/>
        <v>0</v>
      </c>
      <c r="L17" s="1">
        <f t="shared" si="11"/>
        <v>0</v>
      </c>
      <c r="M17" s="1">
        <f t="shared" si="11"/>
        <v>0</v>
      </c>
      <c r="N17" s="1">
        <f t="shared" si="11"/>
        <v>0</v>
      </c>
      <c r="O17" s="4">
        <f t="shared" si="3"/>
        <v>0</v>
      </c>
      <c r="P17" s="105">
        <v>0</v>
      </c>
      <c r="Q17" s="102">
        <f t="shared" si="6"/>
        <v>0</v>
      </c>
      <c r="R17" s="45">
        <v>0</v>
      </c>
      <c r="S17" s="102">
        <f t="shared" si="7"/>
        <v>0</v>
      </c>
    </row>
    <row r="18" spans="1:27" x14ac:dyDescent="0.2">
      <c r="A18" s="50" t="s">
        <v>12</v>
      </c>
      <c r="B18" s="14"/>
      <c r="C18" s="49">
        <v>0</v>
      </c>
      <c r="D18" s="49">
        <f t="shared" si="11"/>
        <v>0</v>
      </c>
      <c r="E18" s="49">
        <f t="shared" si="11"/>
        <v>0</v>
      </c>
      <c r="F18" s="49">
        <f t="shared" si="11"/>
        <v>0</v>
      </c>
      <c r="G18" s="49">
        <f t="shared" si="11"/>
        <v>0</v>
      </c>
      <c r="H18" s="49">
        <f t="shared" si="11"/>
        <v>0</v>
      </c>
      <c r="I18" s="49">
        <f t="shared" si="11"/>
        <v>0</v>
      </c>
      <c r="J18" s="49">
        <f t="shared" si="11"/>
        <v>0</v>
      </c>
      <c r="K18" s="49">
        <f t="shared" si="11"/>
        <v>0</v>
      </c>
      <c r="L18" s="49">
        <f t="shared" si="11"/>
        <v>0</v>
      </c>
      <c r="M18" s="49">
        <f t="shared" si="11"/>
        <v>0</v>
      </c>
      <c r="N18" s="49">
        <f t="shared" si="11"/>
        <v>0</v>
      </c>
      <c r="O18" s="4">
        <f t="shared" si="3"/>
        <v>0</v>
      </c>
      <c r="P18" s="170">
        <v>0</v>
      </c>
      <c r="Q18" s="102">
        <f t="shared" si="6"/>
        <v>0</v>
      </c>
      <c r="R18" s="52">
        <v>0</v>
      </c>
      <c r="S18" s="102">
        <f t="shared" si="7"/>
        <v>0</v>
      </c>
    </row>
    <row r="19" spans="1:27" x14ac:dyDescent="0.2">
      <c r="A19" s="24" t="s">
        <v>0</v>
      </c>
      <c r="B19" s="14"/>
      <c r="C19" s="1">
        <v>0</v>
      </c>
      <c r="D19" s="1">
        <f t="shared" ref="D19:N19" si="12">C19</f>
        <v>0</v>
      </c>
      <c r="E19" s="1">
        <f t="shared" si="12"/>
        <v>0</v>
      </c>
      <c r="F19" s="1">
        <f t="shared" si="12"/>
        <v>0</v>
      </c>
      <c r="G19" s="1">
        <f t="shared" si="12"/>
        <v>0</v>
      </c>
      <c r="H19" s="1">
        <f t="shared" si="12"/>
        <v>0</v>
      </c>
      <c r="I19" s="1">
        <f t="shared" si="12"/>
        <v>0</v>
      </c>
      <c r="J19" s="1">
        <f t="shared" si="12"/>
        <v>0</v>
      </c>
      <c r="K19" s="1">
        <f t="shared" si="12"/>
        <v>0</v>
      </c>
      <c r="L19" s="1">
        <f t="shared" si="12"/>
        <v>0</v>
      </c>
      <c r="M19" s="1">
        <f t="shared" si="12"/>
        <v>0</v>
      </c>
      <c r="N19" s="1">
        <f t="shared" si="12"/>
        <v>0</v>
      </c>
      <c r="O19" s="4">
        <f>SUM(C19:N19)</f>
        <v>0</v>
      </c>
      <c r="P19" s="105">
        <v>0</v>
      </c>
      <c r="Q19" s="102">
        <f t="shared" si="6"/>
        <v>0</v>
      </c>
      <c r="R19" s="45">
        <v>0</v>
      </c>
      <c r="S19" s="102">
        <f t="shared" si="7"/>
        <v>0</v>
      </c>
    </row>
    <row r="20" spans="1:27" x14ac:dyDescent="0.2">
      <c r="A20" s="50" t="s">
        <v>11</v>
      </c>
      <c r="B20" s="14"/>
      <c r="C20" s="49">
        <v>0</v>
      </c>
      <c r="D20" s="49">
        <f t="shared" ref="D20:N23" si="13">C20</f>
        <v>0</v>
      </c>
      <c r="E20" s="49">
        <f t="shared" si="13"/>
        <v>0</v>
      </c>
      <c r="F20" s="49">
        <f t="shared" si="13"/>
        <v>0</v>
      </c>
      <c r="G20" s="49">
        <f t="shared" si="13"/>
        <v>0</v>
      </c>
      <c r="H20" s="49">
        <f t="shared" si="13"/>
        <v>0</v>
      </c>
      <c r="I20" s="49">
        <f t="shared" si="13"/>
        <v>0</v>
      </c>
      <c r="J20" s="49">
        <f t="shared" si="13"/>
        <v>0</v>
      </c>
      <c r="K20" s="49">
        <f t="shared" si="13"/>
        <v>0</v>
      </c>
      <c r="L20" s="49">
        <f t="shared" si="13"/>
        <v>0</v>
      </c>
      <c r="M20" s="49">
        <f t="shared" si="13"/>
        <v>0</v>
      </c>
      <c r="N20" s="49">
        <f t="shared" si="13"/>
        <v>0</v>
      </c>
      <c r="O20" s="4">
        <f>SUM(C20:N20)</f>
        <v>0</v>
      </c>
      <c r="P20" s="170">
        <v>0</v>
      </c>
      <c r="Q20" s="102">
        <f t="shared" si="6"/>
        <v>0</v>
      </c>
      <c r="R20" s="52">
        <v>0</v>
      </c>
      <c r="S20" s="102">
        <f t="shared" si="7"/>
        <v>0</v>
      </c>
    </row>
    <row r="21" spans="1:27" x14ac:dyDescent="0.2">
      <c r="A21" s="24" t="s">
        <v>74</v>
      </c>
      <c r="B21" s="14"/>
      <c r="C21" s="1">
        <v>0</v>
      </c>
      <c r="D21" s="1">
        <f t="shared" si="13"/>
        <v>0</v>
      </c>
      <c r="E21" s="1">
        <f t="shared" si="13"/>
        <v>0</v>
      </c>
      <c r="F21" s="1">
        <f t="shared" si="13"/>
        <v>0</v>
      </c>
      <c r="G21" s="1">
        <f t="shared" si="13"/>
        <v>0</v>
      </c>
      <c r="H21" s="1">
        <f t="shared" si="13"/>
        <v>0</v>
      </c>
      <c r="I21" s="1">
        <f t="shared" si="13"/>
        <v>0</v>
      </c>
      <c r="J21" s="1">
        <f t="shared" si="13"/>
        <v>0</v>
      </c>
      <c r="K21" s="1">
        <f t="shared" si="13"/>
        <v>0</v>
      </c>
      <c r="L21" s="1">
        <f t="shared" si="13"/>
        <v>0</v>
      </c>
      <c r="M21" s="1">
        <f t="shared" si="13"/>
        <v>0</v>
      </c>
      <c r="N21" s="1">
        <f t="shared" si="13"/>
        <v>0</v>
      </c>
      <c r="O21" s="4">
        <f>SUM(C21:N21)</f>
        <v>0</v>
      </c>
      <c r="P21" s="105">
        <v>0</v>
      </c>
      <c r="Q21" s="102">
        <f t="shared" si="6"/>
        <v>0</v>
      </c>
      <c r="R21" s="45">
        <v>0</v>
      </c>
      <c r="S21" s="102">
        <f t="shared" si="7"/>
        <v>0</v>
      </c>
    </row>
    <row r="22" spans="1:27" x14ac:dyDescent="0.2">
      <c r="A22" s="50" t="s">
        <v>79</v>
      </c>
      <c r="B22" s="14"/>
      <c r="C22" s="49">
        <v>0</v>
      </c>
      <c r="D22" s="49">
        <f>C22</f>
        <v>0</v>
      </c>
      <c r="E22" s="49">
        <f t="shared" si="13"/>
        <v>0</v>
      </c>
      <c r="F22" s="49">
        <f t="shared" si="13"/>
        <v>0</v>
      </c>
      <c r="G22" s="49">
        <f t="shared" si="13"/>
        <v>0</v>
      </c>
      <c r="H22" s="49">
        <f t="shared" si="13"/>
        <v>0</v>
      </c>
      <c r="I22" s="49">
        <f t="shared" si="13"/>
        <v>0</v>
      </c>
      <c r="J22" s="49">
        <f t="shared" si="13"/>
        <v>0</v>
      </c>
      <c r="K22" s="49">
        <f t="shared" si="13"/>
        <v>0</v>
      </c>
      <c r="L22" s="49">
        <f t="shared" si="13"/>
        <v>0</v>
      </c>
      <c r="M22" s="49">
        <f t="shared" si="13"/>
        <v>0</v>
      </c>
      <c r="N22" s="49">
        <f t="shared" si="13"/>
        <v>0</v>
      </c>
      <c r="O22" s="4">
        <f>SUM(C22:N22)</f>
        <v>0</v>
      </c>
      <c r="P22" s="170">
        <v>0</v>
      </c>
      <c r="Q22" s="102">
        <f t="shared" si="6"/>
        <v>0</v>
      </c>
      <c r="R22" s="52">
        <v>0</v>
      </c>
      <c r="S22" s="102">
        <f t="shared" si="7"/>
        <v>0</v>
      </c>
    </row>
    <row r="23" spans="1:27" x14ac:dyDescent="0.2">
      <c r="A23" s="24" t="s">
        <v>80</v>
      </c>
      <c r="B23" s="14"/>
      <c r="C23" s="1">
        <v>0</v>
      </c>
      <c r="D23" s="1">
        <f>C23</f>
        <v>0</v>
      </c>
      <c r="E23" s="1">
        <f t="shared" si="13"/>
        <v>0</v>
      </c>
      <c r="F23" s="1">
        <f t="shared" si="13"/>
        <v>0</v>
      </c>
      <c r="G23" s="1">
        <f t="shared" si="13"/>
        <v>0</v>
      </c>
      <c r="H23" s="1">
        <f t="shared" si="13"/>
        <v>0</v>
      </c>
      <c r="I23" s="1">
        <f t="shared" si="13"/>
        <v>0</v>
      </c>
      <c r="J23" s="1">
        <f t="shared" si="13"/>
        <v>0</v>
      </c>
      <c r="K23" s="1">
        <f t="shared" si="13"/>
        <v>0</v>
      </c>
      <c r="L23" s="1">
        <f t="shared" si="13"/>
        <v>0</v>
      </c>
      <c r="M23" s="1">
        <f t="shared" si="13"/>
        <v>0</v>
      </c>
      <c r="N23" s="1">
        <f t="shared" si="13"/>
        <v>0</v>
      </c>
      <c r="O23" s="11">
        <f>SUM(C23:N23)</f>
        <v>0</v>
      </c>
      <c r="P23" s="105">
        <v>0</v>
      </c>
      <c r="Q23" s="102">
        <f>O23*(1+P23/100)</f>
        <v>0</v>
      </c>
      <c r="R23" s="45">
        <v>0</v>
      </c>
      <c r="S23" s="102">
        <f>Q23*(1+R23/100)</f>
        <v>0</v>
      </c>
    </row>
    <row r="24" spans="1:27" x14ac:dyDescent="0.2">
      <c r="A24" s="100" t="s">
        <v>1</v>
      </c>
      <c r="B24" s="14"/>
      <c r="C24" s="49">
        <v>0</v>
      </c>
      <c r="D24" s="49">
        <f t="shared" si="11"/>
        <v>0</v>
      </c>
      <c r="E24" s="49">
        <f t="shared" si="11"/>
        <v>0</v>
      </c>
      <c r="F24" s="49">
        <f t="shared" si="11"/>
        <v>0</v>
      </c>
      <c r="G24" s="49">
        <f t="shared" si="11"/>
        <v>0</v>
      </c>
      <c r="H24" s="49">
        <f t="shared" si="11"/>
        <v>0</v>
      </c>
      <c r="I24" s="49">
        <f t="shared" si="11"/>
        <v>0</v>
      </c>
      <c r="J24" s="49">
        <f t="shared" si="11"/>
        <v>0</v>
      </c>
      <c r="K24" s="49">
        <f t="shared" si="11"/>
        <v>0</v>
      </c>
      <c r="L24" s="49">
        <f t="shared" si="11"/>
        <v>0</v>
      </c>
      <c r="M24" s="49">
        <f t="shared" si="11"/>
        <v>0</v>
      </c>
      <c r="N24" s="49">
        <f t="shared" si="11"/>
        <v>0</v>
      </c>
      <c r="O24" s="4">
        <f t="shared" si="3"/>
        <v>0</v>
      </c>
      <c r="P24" s="170">
        <v>0</v>
      </c>
      <c r="Q24" s="102">
        <f t="shared" si="6"/>
        <v>0</v>
      </c>
      <c r="R24" s="52">
        <v>0</v>
      </c>
      <c r="S24" s="102">
        <f t="shared" si="7"/>
        <v>0</v>
      </c>
    </row>
    <row r="25" spans="1:27" x14ac:dyDescent="0.2">
      <c r="A25" s="100" t="s">
        <v>49</v>
      </c>
      <c r="B25" s="14"/>
      <c r="C25" s="3">
        <f>C24*T25/100</f>
        <v>0</v>
      </c>
      <c r="D25" s="3">
        <f>D24*T25/100</f>
        <v>0</v>
      </c>
      <c r="E25" s="3">
        <f>E24*T25/100</f>
        <v>0</v>
      </c>
      <c r="F25" s="3">
        <f>F24*T25/100</f>
        <v>0</v>
      </c>
      <c r="G25" s="3">
        <f>G24*T25/100</f>
        <v>0</v>
      </c>
      <c r="H25" s="3">
        <f>H24*T25/100</f>
        <v>0</v>
      </c>
      <c r="I25" s="3">
        <f>I24*T25/100</f>
        <v>0</v>
      </c>
      <c r="J25" s="3">
        <f>J24*T25/100</f>
        <v>0</v>
      </c>
      <c r="K25" s="3">
        <f>K24*T25/100</f>
        <v>0</v>
      </c>
      <c r="L25" s="3">
        <f>L24*T25/100</f>
        <v>0</v>
      </c>
      <c r="M25" s="3">
        <f>M24*T25/100</f>
        <v>0</v>
      </c>
      <c r="N25" s="3">
        <f>N24*T25/100</f>
        <v>0</v>
      </c>
      <c r="O25" s="4">
        <f t="shared" si="3"/>
        <v>0</v>
      </c>
      <c r="P25" s="61"/>
      <c r="Q25" s="102">
        <f>Q24*T25/100</f>
        <v>0</v>
      </c>
      <c r="R25" s="9"/>
      <c r="S25" s="102">
        <f>S24*T25/100</f>
        <v>0</v>
      </c>
      <c r="T25" s="45">
        <v>0</v>
      </c>
      <c r="U25" s="58" t="s">
        <v>51</v>
      </c>
    </row>
    <row r="26" spans="1:27" ht="13.5" thickBot="1" x14ac:dyDescent="0.25">
      <c r="A26" s="167" t="s">
        <v>69</v>
      </c>
      <c r="B26" s="14"/>
      <c r="C26" s="188">
        <v>0</v>
      </c>
      <c r="D26" s="189">
        <f t="shared" ref="D26:N26" si="14">C26</f>
        <v>0</v>
      </c>
      <c r="E26" s="189">
        <f t="shared" si="14"/>
        <v>0</v>
      </c>
      <c r="F26" s="189">
        <f t="shared" si="14"/>
        <v>0</v>
      </c>
      <c r="G26" s="189">
        <f t="shared" si="14"/>
        <v>0</v>
      </c>
      <c r="H26" s="189">
        <f t="shared" si="14"/>
        <v>0</v>
      </c>
      <c r="I26" s="189">
        <f t="shared" si="14"/>
        <v>0</v>
      </c>
      <c r="J26" s="189">
        <f t="shared" si="14"/>
        <v>0</v>
      </c>
      <c r="K26" s="189">
        <f t="shared" si="14"/>
        <v>0</v>
      </c>
      <c r="L26" s="189">
        <f t="shared" si="14"/>
        <v>0</v>
      </c>
      <c r="M26" s="189">
        <f t="shared" si="14"/>
        <v>0</v>
      </c>
      <c r="N26" s="189">
        <f t="shared" si="14"/>
        <v>0</v>
      </c>
      <c r="O26" s="10">
        <f>SUM(C26:N26)</f>
        <v>0</v>
      </c>
      <c r="P26" s="170">
        <v>0</v>
      </c>
      <c r="Q26" s="126">
        <f>O26*(1+P26/100)</f>
        <v>0</v>
      </c>
      <c r="R26" s="52">
        <v>0</v>
      </c>
      <c r="S26" s="126">
        <f>Q26*(1+R26/100)</f>
        <v>0</v>
      </c>
    </row>
    <row r="27" spans="1:27" ht="13.5" thickBot="1" x14ac:dyDescent="0.25">
      <c r="A27" s="83" t="s">
        <v>86</v>
      </c>
      <c r="B27" s="14"/>
      <c r="C27" s="2">
        <f t="shared" ref="C27:N27" si="15">SUM(C9:C26)</f>
        <v>0</v>
      </c>
      <c r="D27" s="2">
        <f t="shared" si="15"/>
        <v>0</v>
      </c>
      <c r="E27" s="2">
        <f t="shared" si="15"/>
        <v>0</v>
      </c>
      <c r="F27" s="2">
        <f t="shared" si="15"/>
        <v>0</v>
      </c>
      <c r="G27" s="2">
        <f t="shared" si="15"/>
        <v>0</v>
      </c>
      <c r="H27" s="2">
        <f t="shared" si="15"/>
        <v>0</v>
      </c>
      <c r="I27" s="2">
        <f t="shared" si="15"/>
        <v>0</v>
      </c>
      <c r="J27" s="2">
        <f t="shared" si="15"/>
        <v>0</v>
      </c>
      <c r="K27" s="2">
        <f t="shared" si="15"/>
        <v>0</v>
      </c>
      <c r="L27" s="2">
        <f t="shared" si="15"/>
        <v>0</v>
      </c>
      <c r="M27" s="2">
        <f t="shared" si="15"/>
        <v>0</v>
      </c>
      <c r="N27" s="2">
        <f t="shared" si="15"/>
        <v>0</v>
      </c>
      <c r="O27" s="10">
        <f t="shared" si="3"/>
        <v>0</v>
      </c>
      <c r="P27" s="61"/>
      <c r="Q27" s="126">
        <f>SUM(Q9:Q26)</f>
        <v>0</v>
      </c>
      <c r="R27" s="9"/>
      <c r="S27" s="126">
        <f>SUM(S9:S26)</f>
        <v>0</v>
      </c>
      <c r="X27" s="47"/>
      <c r="Y27" s="47"/>
      <c r="Z27" s="47"/>
      <c r="AA27" s="48"/>
    </row>
    <row r="28" spans="1:27" s="58" customFormat="1" ht="13.5" thickBot="1" x14ac:dyDescent="0.25">
      <c r="A28" s="166" t="s">
        <v>71</v>
      </c>
      <c r="B28" s="190"/>
      <c r="C28" s="23">
        <f t="shared" ref="C28:N28" si="16">C8-C27</f>
        <v>0</v>
      </c>
      <c r="D28" s="23">
        <f t="shared" si="16"/>
        <v>0</v>
      </c>
      <c r="E28" s="23">
        <f t="shared" si="16"/>
        <v>0</v>
      </c>
      <c r="F28" s="23">
        <f t="shared" si="16"/>
        <v>0</v>
      </c>
      <c r="G28" s="23">
        <f t="shared" si="16"/>
        <v>0</v>
      </c>
      <c r="H28" s="23">
        <f t="shared" si="16"/>
        <v>0</v>
      </c>
      <c r="I28" s="23">
        <f t="shared" si="16"/>
        <v>0</v>
      </c>
      <c r="J28" s="23">
        <f t="shared" si="16"/>
        <v>0</v>
      </c>
      <c r="K28" s="23">
        <f t="shared" si="16"/>
        <v>0</v>
      </c>
      <c r="L28" s="23">
        <f t="shared" si="16"/>
        <v>0</v>
      </c>
      <c r="M28" s="23">
        <f t="shared" si="16"/>
        <v>0</v>
      </c>
      <c r="N28" s="23">
        <f t="shared" si="16"/>
        <v>0</v>
      </c>
      <c r="O28" s="10">
        <f t="shared" si="3"/>
        <v>0</v>
      </c>
      <c r="P28" s="191"/>
      <c r="Q28" s="126">
        <f>Q8-Q27</f>
        <v>0</v>
      </c>
      <c r="R28" s="35"/>
      <c r="S28" s="126">
        <f>S8-S27</f>
        <v>0</v>
      </c>
      <c r="X28" s="156"/>
      <c r="Y28" s="156"/>
      <c r="Z28" s="156"/>
      <c r="AA28" s="192"/>
    </row>
    <row r="29" spans="1:27" x14ac:dyDescent="0.2">
      <c r="A29" s="82" t="s">
        <v>2</v>
      </c>
      <c r="B29" s="14"/>
      <c r="C29" s="3">
        <f>C93+C114+((C48+B48)/2)*(T48/100)/12</f>
        <v>0</v>
      </c>
      <c r="D29" s="3">
        <f>D93+D114+((D48+C48)/2)*(T48/100)/12</f>
        <v>0</v>
      </c>
      <c r="E29" s="3">
        <f>E93+E114+((E48+D48)/2)*(T48/100)/12</f>
        <v>0</v>
      </c>
      <c r="F29" s="3">
        <f>F93+F114+((F48+E48)/2)*(T48/100)/12</f>
        <v>0</v>
      </c>
      <c r="G29" s="3">
        <f>G93+G114+((G48+F48)/2)*(T48/100)/12</f>
        <v>0</v>
      </c>
      <c r="H29" s="3">
        <f>H93+H114+((H48+G48)/2)*(T48/100)/12</f>
        <v>0</v>
      </c>
      <c r="I29" s="3">
        <f>I93+I114+((I48+H48)/2)*(T48/100)/12</f>
        <v>0</v>
      </c>
      <c r="J29" s="3">
        <f>J93+J114+((J48+I48)/2)*(T48/100)/12</f>
        <v>0</v>
      </c>
      <c r="K29" s="3">
        <f>K93+K114+((K48+J48)/2)*(T48/100)/12</f>
        <v>0</v>
      </c>
      <c r="L29" s="3">
        <f>L93+L114+((L48+K48)/2)*(T48/100)/12</f>
        <v>0</v>
      </c>
      <c r="M29" s="3">
        <f>M93+M114+((M48+L48)/2)*(T48/100)/12</f>
        <v>0</v>
      </c>
      <c r="N29" s="3">
        <f>N93+N114+((N48+M48)/2)*(T48/100)/12</f>
        <v>0</v>
      </c>
      <c r="O29" s="4">
        <f t="shared" si="3"/>
        <v>0</v>
      </c>
      <c r="P29" s="61"/>
      <c r="Q29" s="102">
        <f>O98+O119+((Q48+N48)/2)*(T48/100)</f>
        <v>0</v>
      </c>
      <c r="R29" s="9"/>
      <c r="S29" s="102">
        <f>O103+O124+((S48+Q48)/2)*(T48/100)</f>
        <v>0</v>
      </c>
    </row>
    <row r="30" spans="1:27" x14ac:dyDescent="0.2">
      <c r="A30" s="82" t="s">
        <v>9</v>
      </c>
      <c r="B30" s="14"/>
      <c r="C30" s="3">
        <f>(C38/T38+C39/T39+C40/T40)/12</f>
        <v>0</v>
      </c>
      <c r="D30" s="3">
        <f>(D38/T38+D39/T39+D40/T40)/12</f>
        <v>0</v>
      </c>
      <c r="E30" s="3">
        <f>(E38/T38+E39/T39+E40/T40)/12</f>
        <v>0</v>
      </c>
      <c r="F30" s="3">
        <f>(F38/T38+F39/T39+F40/T40)/12</f>
        <v>0</v>
      </c>
      <c r="G30" s="3">
        <f>(G38/T38+G39/T39+G40/T40)/12</f>
        <v>0</v>
      </c>
      <c r="H30" s="3">
        <f>(H38/T38+H39/T39+H40/T40)/12</f>
        <v>0</v>
      </c>
      <c r="I30" s="3">
        <f>(I38/T38+I39/T39+I40/T40)/12</f>
        <v>0</v>
      </c>
      <c r="J30" s="3">
        <f>(J38/T38+J39/T39+J40/T40)/12</f>
        <v>0</v>
      </c>
      <c r="K30" s="3">
        <f>(K38/T38+K39/T39+K40/T40)/12</f>
        <v>0</v>
      </c>
      <c r="L30" s="3">
        <f>(L38/T38+L39/T39+L40/T40)/12</f>
        <v>0</v>
      </c>
      <c r="M30" s="3">
        <f>(M38/T38+M39/T39+M40/T40)/12</f>
        <v>0</v>
      </c>
      <c r="N30" s="3">
        <f>(N38/T38+N39/T39+N40/T40)/12</f>
        <v>0</v>
      </c>
      <c r="O30" s="4">
        <f>SUM(C30:N30)</f>
        <v>0</v>
      </c>
      <c r="P30" s="61"/>
      <c r="Q30" s="102">
        <f>Q38/T38+Q39/T39+Q40/T40</f>
        <v>0</v>
      </c>
      <c r="R30" s="9"/>
      <c r="S30" s="102">
        <f>S38/T38+S39/T39+S40/T40</f>
        <v>0</v>
      </c>
    </row>
    <row r="31" spans="1:27" ht="13.5" thickBot="1" x14ac:dyDescent="0.25">
      <c r="A31" s="83" t="s">
        <v>56</v>
      </c>
      <c r="B31" s="14"/>
      <c r="C31" s="176">
        <f>C42/T42/12</f>
        <v>0</v>
      </c>
      <c r="D31" s="2">
        <f>D42/T42/12</f>
        <v>0</v>
      </c>
      <c r="E31" s="2">
        <f>E42/T42/12</f>
        <v>0</v>
      </c>
      <c r="F31" s="2">
        <f>F42/T42/12</f>
        <v>0</v>
      </c>
      <c r="G31" s="2">
        <f>G42/T42/12</f>
        <v>0</v>
      </c>
      <c r="H31" s="2">
        <f>H42/T42/12</f>
        <v>0</v>
      </c>
      <c r="I31" s="2">
        <f>I42/T42/12</f>
        <v>0</v>
      </c>
      <c r="J31" s="2">
        <f>J42/T42/12</f>
        <v>0</v>
      </c>
      <c r="K31" s="2">
        <f>K42/T42/12</f>
        <v>0</v>
      </c>
      <c r="L31" s="2">
        <f>L42/T42/12</f>
        <v>0</v>
      </c>
      <c r="M31" s="2">
        <f>M42/T42/12</f>
        <v>0</v>
      </c>
      <c r="N31" s="2">
        <f>N42/T42/12</f>
        <v>0</v>
      </c>
      <c r="O31" s="10">
        <f>SUM(C31:N31)</f>
        <v>0</v>
      </c>
      <c r="P31" s="61"/>
      <c r="Q31" s="126">
        <f>Q42/T42</f>
        <v>0</v>
      </c>
      <c r="R31" s="9"/>
      <c r="S31" s="126">
        <f>S42/T42</f>
        <v>0</v>
      </c>
    </row>
    <row r="32" spans="1:27" s="9" customFormat="1" ht="13.5" thickBot="1" x14ac:dyDescent="0.25">
      <c r="A32" s="84" t="s">
        <v>87</v>
      </c>
      <c r="B32" s="15"/>
      <c r="C32" s="77">
        <f>C28-SUM(C29:C31)</f>
        <v>0</v>
      </c>
      <c r="D32" s="77">
        <f t="shared" ref="D32:N32" si="17">D28-SUM(D29:D31)</f>
        <v>0</v>
      </c>
      <c r="E32" s="77">
        <f t="shared" si="17"/>
        <v>0</v>
      </c>
      <c r="F32" s="77">
        <f t="shared" si="17"/>
        <v>0</v>
      </c>
      <c r="G32" s="77">
        <f t="shared" si="17"/>
        <v>0</v>
      </c>
      <c r="H32" s="77">
        <f t="shared" si="17"/>
        <v>0</v>
      </c>
      <c r="I32" s="77">
        <f t="shared" si="17"/>
        <v>0</v>
      </c>
      <c r="J32" s="77">
        <f t="shared" si="17"/>
        <v>0</v>
      </c>
      <c r="K32" s="77">
        <f t="shared" si="17"/>
        <v>0</v>
      </c>
      <c r="L32" s="77">
        <f t="shared" si="17"/>
        <v>0</v>
      </c>
      <c r="M32" s="77">
        <f t="shared" si="17"/>
        <v>0</v>
      </c>
      <c r="N32" s="77">
        <f t="shared" si="17"/>
        <v>0</v>
      </c>
      <c r="O32" s="175">
        <f>SUM(C32:N32)</f>
        <v>0</v>
      </c>
      <c r="P32" s="98" t="e">
        <f>O32/O6*100</f>
        <v>#DIV/0!</v>
      </c>
      <c r="Q32" s="172">
        <f>Q28-SUM(Q29:Q31)</f>
        <v>0</v>
      </c>
      <c r="R32" s="174" t="e">
        <f>Q32/Q6*100</f>
        <v>#DIV/0!</v>
      </c>
      <c r="S32" s="172">
        <f>S28-SUM(S29:S31)</f>
        <v>0</v>
      </c>
      <c r="T32" s="174" t="e">
        <f>S32/S6*100</f>
        <v>#DIV/0!</v>
      </c>
      <c r="U32" s="35" t="s">
        <v>82</v>
      </c>
      <c r="X32" s="48"/>
      <c r="Y32" s="48"/>
      <c r="Z32" s="48"/>
      <c r="AA32" s="48"/>
    </row>
    <row r="33" spans="1:27" s="181" customFormat="1" ht="21.75" thickTop="1" thickBot="1" x14ac:dyDescent="0.35">
      <c r="A33" s="182" t="s">
        <v>33</v>
      </c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3"/>
      <c r="Q33" s="185"/>
      <c r="R33" s="183"/>
      <c r="S33" s="185"/>
    </row>
    <row r="34" spans="1:27" s="9" customFormat="1" ht="13.5" thickTop="1" x14ac:dyDescent="0.2">
      <c r="A34" s="79"/>
      <c r="B34" s="97" t="str">
        <f>N4&amp;"/"&amp;O4-1</f>
        <v>12/2007</v>
      </c>
      <c r="C34" s="162">
        <f t="shared" ref="C34:M34" si="18">C4</f>
        <v>1</v>
      </c>
      <c r="D34" s="163">
        <f t="shared" si="18"/>
        <v>2</v>
      </c>
      <c r="E34" s="163">
        <f t="shared" si="18"/>
        <v>3</v>
      </c>
      <c r="F34" s="163">
        <f t="shared" si="18"/>
        <v>4</v>
      </c>
      <c r="G34" s="163">
        <f t="shared" si="18"/>
        <v>5</v>
      </c>
      <c r="H34" s="163">
        <f t="shared" si="18"/>
        <v>6</v>
      </c>
      <c r="I34" s="163">
        <f t="shared" si="18"/>
        <v>7</v>
      </c>
      <c r="J34" s="163">
        <f t="shared" si="18"/>
        <v>8</v>
      </c>
      <c r="K34" s="163">
        <f t="shared" si="18"/>
        <v>9</v>
      </c>
      <c r="L34" s="163">
        <f t="shared" si="18"/>
        <v>10</v>
      </c>
      <c r="M34" s="163">
        <f t="shared" si="18"/>
        <v>11</v>
      </c>
      <c r="N34" s="164" t="str">
        <f>N4&amp;"/"&amp;O4</f>
        <v>12/2008</v>
      </c>
      <c r="O34" s="165" t="str">
        <f>"Ave "&amp;O4</f>
        <v>Ave 2008</v>
      </c>
      <c r="P34" s="16"/>
      <c r="Q34" s="128" t="str">
        <f>N4&amp;"/"&amp;O4+1</f>
        <v>12/2009</v>
      </c>
      <c r="R34" s="16"/>
      <c r="S34" s="128" t="str">
        <f>N4&amp;"/"&amp;O4+2</f>
        <v>12/2010</v>
      </c>
      <c r="T34" s="61"/>
      <c r="X34" s="38"/>
      <c r="Y34" s="38"/>
      <c r="Z34" s="38"/>
      <c r="AA34" s="38"/>
    </row>
    <row r="35" spans="1:27" s="9" customFormat="1" x14ac:dyDescent="0.2">
      <c r="A35" s="90" t="s">
        <v>47</v>
      </c>
      <c r="B35" s="117">
        <f>SUM(B55:B56)+SUM(B47:B48,B50:B52)-SUM(B36:B44)</f>
        <v>0</v>
      </c>
      <c r="C35" s="12">
        <f>B35+C32+C31+C30-(SUM(C36:C40,C42,C44)-SUM(B36:B40,B42,B44))+(SUM(C47:C52)-SUM(B47:B48,B50:B52))+(C55-B55)</f>
        <v>0</v>
      </c>
      <c r="D35" s="12">
        <f t="shared" ref="D35:N35" si="19">C35+D32+D31+D30-(SUM(D36:D40)-SUM(C36:C40))-(D42-C42)-(D44-C44)+(SUM(D47:D52)-SUM(C47:C52))+(D55-C55)</f>
        <v>0</v>
      </c>
      <c r="E35" s="12">
        <f t="shared" si="19"/>
        <v>0</v>
      </c>
      <c r="F35" s="12">
        <f t="shared" si="19"/>
        <v>0</v>
      </c>
      <c r="G35" s="12">
        <f t="shared" si="19"/>
        <v>0</v>
      </c>
      <c r="H35" s="12">
        <f t="shared" si="19"/>
        <v>0</v>
      </c>
      <c r="I35" s="12">
        <f t="shared" si="19"/>
        <v>0</v>
      </c>
      <c r="J35" s="12">
        <f t="shared" si="19"/>
        <v>0</v>
      </c>
      <c r="K35" s="12">
        <f t="shared" si="19"/>
        <v>0</v>
      </c>
      <c r="L35" s="12">
        <f t="shared" si="19"/>
        <v>0</v>
      </c>
      <c r="M35" s="12">
        <f t="shared" si="19"/>
        <v>0</v>
      </c>
      <c r="N35" s="20">
        <f t="shared" si="19"/>
        <v>0</v>
      </c>
      <c r="O35" s="54">
        <f>AVERAGE(C35:N35)</f>
        <v>0</v>
      </c>
      <c r="P35" s="16"/>
      <c r="Q35" s="4">
        <f>N35+Q32+Q31+Q30-(SUM(Q36:Q40)-SUM(N36:N40))-(Q42-N42)-(Q44-N44)+(SUM(Q47:Q52)-SUM(N47:N52))+(Q55-N55)</f>
        <v>0</v>
      </c>
      <c r="R35" s="16"/>
      <c r="S35" s="4">
        <f>Q35+S32+S31+S30-(SUM(S36:S40)-SUM(Q36:Q40))-(S42-Q42)-(S44-Q44)+(SUM(S47:S52)-SUM(Q47:Q52))+(S55-Q55)</f>
        <v>0</v>
      </c>
      <c r="T35" s="63"/>
      <c r="U35" s="99"/>
      <c r="X35" s="48"/>
      <c r="Y35" s="48"/>
      <c r="Z35" s="48"/>
      <c r="AA35" s="48"/>
    </row>
    <row r="36" spans="1:27" x14ac:dyDescent="0.2">
      <c r="A36" s="82" t="s">
        <v>16</v>
      </c>
      <c r="B36" s="50">
        <v>0</v>
      </c>
      <c r="C36" s="12">
        <f>MIN(C6*12*T36/365,B36+C6)</f>
        <v>0</v>
      </c>
      <c r="D36" s="12">
        <f>MIN(D6*12*T36/365,C36+D6)</f>
        <v>0</v>
      </c>
      <c r="E36" s="12">
        <f>MIN(E6*12*T36/365,D36+E6)</f>
        <v>0</v>
      </c>
      <c r="F36" s="12">
        <f>MIN(F6*12*T36/365,E36+F6)</f>
        <v>0</v>
      </c>
      <c r="G36" s="12">
        <f>MIN(G6*12*T36/365,F36+G6)</f>
        <v>0</v>
      </c>
      <c r="H36" s="12">
        <f>MIN(H6*12*T36/365,G36+H6)</f>
        <v>0</v>
      </c>
      <c r="I36" s="12">
        <f>MIN(I6*12*T36/365,H36+I6)</f>
        <v>0</v>
      </c>
      <c r="J36" s="12">
        <f>MIN(J6*12*T36/365,I36+J6)</f>
        <v>0</v>
      </c>
      <c r="K36" s="12">
        <f>MIN(K6*12*T36/365,J36+K6)</f>
        <v>0</v>
      </c>
      <c r="L36" s="12">
        <f>MIN(L6*12*T36/365,K36+L6)</f>
        <v>0</v>
      </c>
      <c r="M36" s="12">
        <f>MIN(M6*12*T36/365,L36+M6)</f>
        <v>0</v>
      </c>
      <c r="N36" s="20">
        <f>MIN(N6*12*T36/365,M36+N6)</f>
        <v>0</v>
      </c>
      <c r="O36" s="54">
        <f t="shared" ref="O36:O44" si="20">AVERAGE(C36:N36)</f>
        <v>0</v>
      </c>
      <c r="P36" s="16"/>
      <c r="Q36" s="4">
        <f>MIN(Q6*T36/365,N36+Q6)</f>
        <v>0</v>
      </c>
      <c r="R36" s="16"/>
      <c r="S36" s="4">
        <f>MIN(S6*T36/365,Q36+S6)</f>
        <v>0</v>
      </c>
      <c r="T36" s="103">
        <v>0</v>
      </c>
      <c r="U36" s="58" t="s">
        <v>42</v>
      </c>
      <c r="X36" s="47"/>
      <c r="Y36" s="47"/>
      <c r="Z36" s="47"/>
      <c r="AA36" s="48"/>
    </row>
    <row r="37" spans="1:27" x14ac:dyDescent="0.2">
      <c r="A37" s="82" t="s">
        <v>7</v>
      </c>
      <c r="B37" s="24">
        <v>0</v>
      </c>
      <c r="C37" s="12">
        <f>MAX(C7*12*T37/365,B37-C7)</f>
        <v>0</v>
      </c>
      <c r="D37" s="12">
        <f>MAX(D7*12*T37/365,C37-D7)</f>
        <v>0</v>
      </c>
      <c r="E37" s="12">
        <f>MAX(E7*12*T37/365,D37-E7)</f>
        <v>0</v>
      </c>
      <c r="F37" s="12">
        <f>MAX(F7*12*T37/365,E37-F7)</f>
        <v>0</v>
      </c>
      <c r="G37" s="12">
        <f>MAX(G7*12*T37/365,F37-G7)</f>
        <v>0</v>
      </c>
      <c r="H37" s="12">
        <f>MAX(H7*12*T37/365,G37-H7)</f>
        <v>0</v>
      </c>
      <c r="I37" s="12">
        <f>MAX(I7*12*T37/365,H37-I7)</f>
        <v>0</v>
      </c>
      <c r="J37" s="12">
        <f>MAX(J7*12*T37/365,I37-J7)</f>
        <v>0</v>
      </c>
      <c r="K37" s="12">
        <f>MAX(K7*12*T37/365,J37-K7)</f>
        <v>0</v>
      </c>
      <c r="L37" s="12">
        <f>MAX(L7*12*T37/365,K37-L7)</f>
        <v>0</v>
      </c>
      <c r="M37" s="12">
        <f>MAX(M7*12*T37/365,L37-M7)</f>
        <v>0</v>
      </c>
      <c r="N37" s="20">
        <f>MAX(N7*12*T37/365,M37-N7)</f>
        <v>0</v>
      </c>
      <c r="O37" s="54">
        <f t="shared" si="20"/>
        <v>0</v>
      </c>
      <c r="P37" s="16"/>
      <c r="Q37" s="4">
        <f>MAX(Q7*T37/365,N37-Q7)</f>
        <v>0</v>
      </c>
      <c r="R37" s="16"/>
      <c r="S37" s="4">
        <f>MAX(S7*T37/365,Q37-S7)</f>
        <v>0</v>
      </c>
      <c r="T37" s="106">
        <v>0</v>
      </c>
      <c r="U37" s="58" t="s">
        <v>60</v>
      </c>
      <c r="X37" s="47"/>
      <c r="Y37" s="47"/>
      <c r="Z37" s="47"/>
      <c r="AA37" s="48"/>
    </row>
    <row r="38" spans="1:27" x14ac:dyDescent="0.2">
      <c r="A38" s="82" t="s">
        <v>83</v>
      </c>
      <c r="B38" s="50">
        <v>0</v>
      </c>
      <c r="C38" s="12">
        <f t="shared" ref="C38:N38" si="21">B38-C75</f>
        <v>0</v>
      </c>
      <c r="D38" s="12">
        <f t="shared" si="21"/>
        <v>0</v>
      </c>
      <c r="E38" s="12">
        <f t="shared" si="21"/>
        <v>0</v>
      </c>
      <c r="F38" s="12">
        <f t="shared" si="21"/>
        <v>0</v>
      </c>
      <c r="G38" s="12">
        <f t="shared" si="21"/>
        <v>0</v>
      </c>
      <c r="H38" s="12">
        <f t="shared" si="21"/>
        <v>0</v>
      </c>
      <c r="I38" s="12">
        <f t="shared" si="21"/>
        <v>0</v>
      </c>
      <c r="J38" s="12">
        <f t="shared" si="21"/>
        <v>0</v>
      </c>
      <c r="K38" s="12">
        <f t="shared" si="21"/>
        <v>0</v>
      </c>
      <c r="L38" s="12">
        <f t="shared" si="21"/>
        <v>0</v>
      </c>
      <c r="M38" s="12">
        <f t="shared" si="21"/>
        <v>0</v>
      </c>
      <c r="N38" s="20">
        <f t="shared" si="21"/>
        <v>0</v>
      </c>
      <c r="O38" s="54">
        <f t="shared" si="20"/>
        <v>0</v>
      </c>
      <c r="P38" s="13"/>
      <c r="Q38" s="4">
        <f>N38-Q75</f>
        <v>0</v>
      </c>
      <c r="R38" s="13"/>
      <c r="S38" s="4">
        <f>Q38-S75</f>
        <v>0</v>
      </c>
      <c r="T38" s="62">
        <v>7</v>
      </c>
      <c r="U38" s="58" t="s">
        <v>59</v>
      </c>
    </row>
    <row r="39" spans="1:27" x14ac:dyDescent="0.2">
      <c r="A39" s="82" t="s">
        <v>88</v>
      </c>
      <c r="B39" s="24">
        <v>0</v>
      </c>
      <c r="C39" s="12">
        <f t="shared" ref="C39:N39" si="22">B39-C76</f>
        <v>0</v>
      </c>
      <c r="D39" s="12">
        <f t="shared" si="22"/>
        <v>0</v>
      </c>
      <c r="E39" s="12">
        <f t="shared" si="22"/>
        <v>0</v>
      </c>
      <c r="F39" s="12">
        <f t="shared" si="22"/>
        <v>0</v>
      </c>
      <c r="G39" s="12">
        <f t="shared" si="22"/>
        <v>0</v>
      </c>
      <c r="H39" s="12">
        <f t="shared" si="22"/>
        <v>0</v>
      </c>
      <c r="I39" s="12">
        <f t="shared" si="22"/>
        <v>0</v>
      </c>
      <c r="J39" s="12">
        <f t="shared" si="22"/>
        <v>0</v>
      </c>
      <c r="K39" s="12">
        <f t="shared" si="22"/>
        <v>0</v>
      </c>
      <c r="L39" s="12">
        <f t="shared" si="22"/>
        <v>0</v>
      </c>
      <c r="M39" s="12">
        <f t="shared" si="22"/>
        <v>0</v>
      </c>
      <c r="N39" s="20">
        <f t="shared" si="22"/>
        <v>0</v>
      </c>
      <c r="O39" s="54">
        <f t="shared" si="20"/>
        <v>0</v>
      </c>
      <c r="P39" s="13"/>
      <c r="Q39" s="4">
        <f>N39-Q76</f>
        <v>0</v>
      </c>
      <c r="R39" s="13"/>
      <c r="S39" s="4">
        <f>Q39-S76</f>
        <v>0</v>
      </c>
      <c r="T39" s="64">
        <v>3</v>
      </c>
      <c r="U39" s="58" t="s">
        <v>59</v>
      </c>
    </row>
    <row r="40" spans="1:27" x14ac:dyDescent="0.2">
      <c r="A40" s="82" t="s">
        <v>8</v>
      </c>
      <c r="B40" s="50">
        <v>0</v>
      </c>
      <c r="C40" s="12">
        <f t="shared" ref="C40:N40" si="23">B40-C77</f>
        <v>0</v>
      </c>
      <c r="D40" s="12">
        <f t="shared" si="23"/>
        <v>0</v>
      </c>
      <c r="E40" s="12">
        <f t="shared" si="23"/>
        <v>0</v>
      </c>
      <c r="F40" s="12">
        <f t="shared" si="23"/>
        <v>0</v>
      </c>
      <c r="G40" s="12">
        <f t="shared" si="23"/>
        <v>0</v>
      </c>
      <c r="H40" s="12">
        <f t="shared" si="23"/>
        <v>0</v>
      </c>
      <c r="I40" s="12">
        <f t="shared" si="23"/>
        <v>0</v>
      </c>
      <c r="J40" s="12">
        <f t="shared" si="23"/>
        <v>0</v>
      </c>
      <c r="K40" s="12">
        <f t="shared" si="23"/>
        <v>0</v>
      </c>
      <c r="L40" s="12">
        <f t="shared" si="23"/>
        <v>0</v>
      </c>
      <c r="M40" s="12">
        <f t="shared" si="23"/>
        <v>0</v>
      </c>
      <c r="N40" s="20">
        <f t="shared" si="23"/>
        <v>0</v>
      </c>
      <c r="O40" s="54">
        <f t="shared" si="20"/>
        <v>0</v>
      </c>
      <c r="P40" s="13"/>
      <c r="Q40" s="4">
        <f>N40-Q77</f>
        <v>0</v>
      </c>
      <c r="R40" s="13"/>
      <c r="S40" s="4">
        <f>Q40-S77</f>
        <v>0</v>
      </c>
      <c r="T40" s="62">
        <v>39</v>
      </c>
      <c r="U40" s="58" t="s">
        <v>59</v>
      </c>
    </row>
    <row r="41" spans="1:27" x14ac:dyDescent="0.2">
      <c r="A41" s="82" t="s">
        <v>89</v>
      </c>
      <c r="B41" s="24">
        <v>0</v>
      </c>
      <c r="C41" s="12">
        <f t="shared" ref="C41:N41" si="24">B41-C30</f>
        <v>0</v>
      </c>
      <c r="D41" s="12">
        <f t="shared" si="24"/>
        <v>0</v>
      </c>
      <c r="E41" s="12">
        <f t="shared" si="24"/>
        <v>0</v>
      </c>
      <c r="F41" s="12">
        <f t="shared" si="24"/>
        <v>0</v>
      </c>
      <c r="G41" s="12">
        <f t="shared" si="24"/>
        <v>0</v>
      </c>
      <c r="H41" s="12">
        <f t="shared" si="24"/>
        <v>0</v>
      </c>
      <c r="I41" s="12">
        <f t="shared" si="24"/>
        <v>0</v>
      </c>
      <c r="J41" s="12">
        <f t="shared" si="24"/>
        <v>0</v>
      </c>
      <c r="K41" s="12">
        <f t="shared" si="24"/>
        <v>0</v>
      </c>
      <c r="L41" s="12">
        <f t="shared" si="24"/>
        <v>0</v>
      </c>
      <c r="M41" s="12">
        <f t="shared" si="24"/>
        <v>0</v>
      </c>
      <c r="N41" s="20">
        <f t="shared" si="24"/>
        <v>0</v>
      </c>
      <c r="O41" s="54">
        <f t="shared" si="20"/>
        <v>0</v>
      </c>
      <c r="P41" s="16"/>
      <c r="Q41" s="4">
        <f>N41-Q30</f>
        <v>0</v>
      </c>
      <c r="R41" s="16"/>
      <c r="S41" s="4">
        <f>Q41-S30</f>
        <v>0</v>
      </c>
      <c r="T41" s="65"/>
      <c r="X41" s="47"/>
      <c r="Y41" s="47"/>
      <c r="Z41" s="47"/>
      <c r="AA41" s="48"/>
    </row>
    <row r="42" spans="1:27" x14ac:dyDescent="0.2">
      <c r="A42" s="82" t="s">
        <v>55</v>
      </c>
      <c r="B42" s="50">
        <v>0</v>
      </c>
      <c r="C42" s="12">
        <f t="shared" ref="C42:N42" si="25">B42-C78</f>
        <v>0</v>
      </c>
      <c r="D42" s="12">
        <f t="shared" si="25"/>
        <v>0</v>
      </c>
      <c r="E42" s="12">
        <f t="shared" si="25"/>
        <v>0</v>
      </c>
      <c r="F42" s="12">
        <f t="shared" si="25"/>
        <v>0</v>
      </c>
      <c r="G42" s="12">
        <f t="shared" si="25"/>
        <v>0</v>
      </c>
      <c r="H42" s="12">
        <f t="shared" si="25"/>
        <v>0</v>
      </c>
      <c r="I42" s="12">
        <f t="shared" si="25"/>
        <v>0</v>
      </c>
      <c r="J42" s="12">
        <f t="shared" si="25"/>
        <v>0</v>
      </c>
      <c r="K42" s="12">
        <f t="shared" si="25"/>
        <v>0</v>
      </c>
      <c r="L42" s="12">
        <f t="shared" si="25"/>
        <v>0</v>
      </c>
      <c r="M42" s="12">
        <f t="shared" si="25"/>
        <v>0</v>
      </c>
      <c r="N42" s="20">
        <f t="shared" si="25"/>
        <v>0</v>
      </c>
      <c r="O42" s="54">
        <f t="shared" si="20"/>
        <v>0</v>
      </c>
      <c r="P42" s="16"/>
      <c r="Q42" s="4">
        <f>N42-Q78</f>
        <v>0</v>
      </c>
      <c r="R42" s="16"/>
      <c r="S42" s="4">
        <f>Q42-S78</f>
        <v>0</v>
      </c>
      <c r="T42" s="62">
        <v>3</v>
      </c>
      <c r="U42" s="58" t="s">
        <v>65</v>
      </c>
      <c r="X42" s="47"/>
      <c r="Y42" s="47"/>
      <c r="Z42" s="47"/>
      <c r="AA42" s="48"/>
    </row>
    <row r="43" spans="1:27" x14ac:dyDescent="0.2">
      <c r="A43" s="82" t="s">
        <v>58</v>
      </c>
      <c r="B43" s="24">
        <v>0</v>
      </c>
      <c r="C43" s="12">
        <f t="shared" ref="C43:N43" si="26">B43-C31</f>
        <v>0</v>
      </c>
      <c r="D43" s="12">
        <f t="shared" si="26"/>
        <v>0</v>
      </c>
      <c r="E43" s="12">
        <f t="shared" si="26"/>
        <v>0</v>
      </c>
      <c r="F43" s="12">
        <f t="shared" si="26"/>
        <v>0</v>
      </c>
      <c r="G43" s="12">
        <f t="shared" si="26"/>
        <v>0</v>
      </c>
      <c r="H43" s="12">
        <f t="shared" si="26"/>
        <v>0</v>
      </c>
      <c r="I43" s="12">
        <f t="shared" si="26"/>
        <v>0</v>
      </c>
      <c r="J43" s="12">
        <f t="shared" si="26"/>
        <v>0</v>
      </c>
      <c r="K43" s="12">
        <f t="shared" si="26"/>
        <v>0</v>
      </c>
      <c r="L43" s="12">
        <f t="shared" si="26"/>
        <v>0</v>
      </c>
      <c r="M43" s="12">
        <f t="shared" si="26"/>
        <v>0</v>
      </c>
      <c r="N43" s="20">
        <f t="shared" si="26"/>
        <v>0</v>
      </c>
      <c r="O43" s="54">
        <f>AVERAGE(C43:N43)</f>
        <v>0</v>
      </c>
      <c r="P43" s="16"/>
      <c r="Q43" s="4">
        <f>N43-Q31</f>
        <v>0</v>
      </c>
      <c r="R43" s="16"/>
      <c r="S43" s="4">
        <f>Q43-S31</f>
        <v>0</v>
      </c>
      <c r="T43" s="101"/>
      <c r="U43" s="58"/>
      <c r="X43" s="47"/>
      <c r="Y43" s="47"/>
      <c r="Z43" s="47"/>
      <c r="AA43" s="48"/>
    </row>
    <row r="44" spans="1:27" ht="13.5" thickBot="1" x14ac:dyDescent="0.25">
      <c r="A44" s="50" t="s">
        <v>112</v>
      </c>
      <c r="B44" s="50">
        <v>0</v>
      </c>
      <c r="C44" s="72">
        <f t="shared" ref="C44:N44" si="27">B44-C79</f>
        <v>0</v>
      </c>
      <c r="D44" s="72">
        <f t="shared" si="27"/>
        <v>0</v>
      </c>
      <c r="E44" s="72">
        <f t="shared" si="27"/>
        <v>0</v>
      </c>
      <c r="F44" s="72">
        <f t="shared" si="27"/>
        <v>0</v>
      </c>
      <c r="G44" s="72">
        <f t="shared" si="27"/>
        <v>0</v>
      </c>
      <c r="H44" s="72">
        <f t="shared" si="27"/>
        <v>0</v>
      </c>
      <c r="I44" s="72">
        <f t="shared" si="27"/>
        <v>0</v>
      </c>
      <c r="J44" s="72">
        <f t="shared" si="27"/>
        <v>0</v>
      </c>
      <c r="K44" s="72">
        <f t="shared" si="27"/>
        <v>0</v>
      </c>
      <c r="L44" s="72">
        <f t="shared" si="27"/>
        <v>0</v>
      </c>
      <c r="M44" s="72">
        <f t="shared" si="27"/>
        <v>0</v>
      </c>
      <c r="N44" s="73">
        <f t="shared" si="27"/>
        <v>0</v>
      </c>
      <c r="O44" s="74">
        <f t="shared" si="20"/>
        <v>0</v>
      </c>
      <c r="P44" s="16"/>
      <c r="Q44" s="10">
        <f>N44-Q79</f>
        <v>0</v>
      </c>
      <c r="R44" s="16"/>
      <c r="S44" s="10">
        <f>Q44-S79</f>
        <v>0</v>
      </c>
      <c r="T44" s="65"/>
      <c r="X44" s="47"/>
      <c r="Y44" s="47"/>
      <c r="Z44" s="47"/>
      <c r="AA44" s="48"/>
    </row>
    <row r="45" spans="1:27" x14ac:dyDescent="0.2">
      <c r="A45" s="81" t="s">
        <v>3</v>
      </c>
      <c r="B45" s="13">
        <f>SUM(B35:B44)</f>
        <v>0</v>
      </c>
      <c r="C45" s="4">
        <f>SUM(C35:C44)</f>
        <v>0</v>
      </c>
      <c r="D45" s="4">
        <f t="shared" ref="D45:N45" si="28">SUM(D35:D44)</f>
        <v>0</v>
      </c>
      <c r="E45" s="4">
        <f t="shared" si="28"/>
        <v>0</v>
      </c>
      <c r="F45" s="4">
        <f t="shared" si="28"/>
        <v>0</v>
      </c>
      <c r="G45" s="4">
        <f t="shared" si="28"/>
        <v>0</v>
      </c>
      <c r="H45" s="4">
        <f t="shared" si="28"/>
        <v>0</v>
      </c>
      <c r="I45" s="4">
        <f t="shared" si="28"/>
        <v>0</v>
      </c>
      <c r="J45" s="4">
        <f t="shared" si="28"/>
        <v>0</v>
      </c>
      <c r="K45" s="4">
        <f t="shared" si="28"/>
        <v>0</v>
      </c>
      <c r="L45" s="4">
        <f t="shared" si="28"/>
        <v>0</v>
      </c>
      <c r="M45" s="4">
        <f t="shared" si="28"/>
        <v>0</v>
      </c>
      <c r="N45" s="4">
        <f t="shared" si="28"/>
        <v>0</v>
      </c>
      <c r="O45" s="54">
        <f>SUM(O35:O44)</f>
        <v>0</v>
      </c>
      <c r="P45" s="16"/>
      <c r="Q45" s="4">
        <f>SUM(Q35:Q44)</f>
        <v>0</v>
      </c>
      <c r="R45" s="16"/>
      <c r="S45" s="4">
        <f>SUM(S35:S44)</f>
        <v>0</v>
      </c>
      <c r="T45" s="65"/>
      <c r="X45" s="47"/>
      <c r="Y45" s="47"/>
      <c r="Z45" s="47"/>
      <c r="AA45" s="48"/>
    </row>
    <row r="46" spans="1:27" x14ac:dyDescent="0.2">
      <c r="A46" s="81"/>
      <c r="B46" s="1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54"/>
      <c r="P46" s="16"/>
      <c r="Q46" s="4"/>
      <c r="R46" s="16"/>
      <c r="S46" s="4"/>
      <c r="T46" s="65"/>
    </row>
    <row r="47" spans="1:27" x14ac:dyDescent="0.2">
      <c r="A47" s="86" t="s">
        <v>14</v>
      </c>
      <c r="B47" s="24">
        <v>0</v>
      </c>
      <c r="C47" s="12">
        <f>MIN(C7*12*T47/365,B47+C7)</f>
        <v>0</v>
      </c>
      <c r="D47" s="12">
        <f>MIN(D7*12*T47/365,C47+D7)</f>
        <v>0</v>
      </c>
      <c r="E47" s="12">
        <f>MIN(E7*12*T47/365,D47+E7)</f>
        <v>0</v>
      </c>
      <c r="F47" s="12">
        <f>MIN(F7*12*T47/365,E47+F7)</f>
        <v>0</v>
      </c>
      <c r="G47" s="12">
        <f>MIN(G7*12*T47/365,F47+G7)</f>
        <v>0</v>
      </c>
      <c r="H47" s="12">
        <f>MIN(H7*12*T47/365,G47+H7)</f>
        <v>0</v>
      </c>
      <c r="I47" s="12">
        <f>MIN(I7*12*T47/365,H47+I7)</f>
        <v>0</v>
      </c>
      <c r="J47" s="12">
        <f>MIN(J7*12*T47/365,I47+J7)</f>
        <v>0</v>
      </c>
      <c r="K47" s="12">
        <f>MIN(K7*12*T47/365,J47+K7)</f>
        <v>0</v>
      </c>
      <c r="L47" s="12">
        <f>MIN(L7*12*T47/365,K47+L7)</f>
        <v>0</v>
      </c>
      <c r="M47" s="12">
        <f>MIN(M7*12*T47/365,L47+M7)</f>
        <v>0</v>
      </c>
      <c r="N47" s="20">
        <f>MIN(N7*12*T47/365,M47+N7)</f>
        <v>0</v>
      </c>
      <c r="O47" s="54">
        <f t="shared" ref="O47:O52" si="29">AVERAGE(C47:N47)</f>
        <v>0</v>
      </c>
      <c r="P47" s="16"/>
      <c r="Q47" s="4">
        <f>MIN(Q7*T47/365,N47+Q7)</f>
        <v>0</v>
      </c>
      <c r="R47" s="16"/>
      <c r="S47" s="4">
        <f>MIN(S7*T47/365,Q47+S7)</f>
        <v>0</v>
      </c>
      <c r="T47" s="106">
        <v>0</v>
      </c>
      <c r="U47" s="58" t="s">
        <v>43</v>
      </c>
      <c r="X47" s="47"/>
      <c r="Y47" s="47"/>
      <c r="Z47" s="47"/>
      <c r="AA47" s="47"/>
    </row>
    <row r="48" spans="1:27" x14ac:dyDescent="0.2">
      <c r="A48" s="86" t="s">
        <v>13</v>
      </c>
      <c r="B48" s="50">
        <v>0</v>
      </c>
      <c r="C48" s="3">
        <f t="shared" ref="C48:N48" si="30">B48+C83</f>
        <v>0</v>
      </c>
      <c r="D48" s="3">
        <f t="shared" si="30"/>
        <v>0</v>
      </c>
      <c r="E48" s="3">
        <f t="shared" si="30"/>
        <v>0</v>
      </c>
      <c r="F48" s="3">
        <f t="shared" si="30"/>
        <v>0</v>
      </c>
      <c r="G48" s="3">
        <f t="shared" si="30"/>
        <v>0</v>
      </c>
      <c r="H48" s="3">
        <f t="shared" si="30"/>
        <v>0</v>
      </c>
      <c r="I48" s="3">
        <f t="shared" si="30"/>
        <v>0</v>
      </c>
      <c r="J48" s="3">
        <f t="shared" si="30"/>
        <v>0</v>
      </c>
      <c r="K48" s="3">
        <f t="shared" si="30"/>
        <v>0</v>
      </c>
      <c r="L48" s="3">
        <f t="shared" si="30"/>
        <v>0</v>
      </c>
      <c r="M48" s="3">
        <f t="shared" si="30"/>
        <v>0</v>
      </c>
      <c r="N48" s="4">
        <f t="shared" si="30"/>
        <v>0</v>
      </c>
      <c r="O48" s="54">
        <f t="shared" si="29"/>
        <v>0</v>
      </c>
      <c r="P48" s="16"/>
      <c r="Q48" s="4">
        <f>N48+Q83</f>
        <v>0</v>
      </c>
      <c r="R48" s="16"/>
      <c r="S48" s="4">
        <f>Q48+S83</f>
        <v>0</v>
      </c>
      <c r="T48" s="51">
        <v>9</v>
      </c>
      <c r="U48" s="58" t="s">
        <v>44</v>
      </c>
      <c r="X48" s="47"/>
      <c r="Y48" s="47"/>
      <c r="Z48" s="47"/>
      <c r="AA48" s="47"/>
    </row>
    <row r="49" spans="1:28" x14ac:dyDescent="0.2">
      <c r="A49" s="82" t="s">
        <v>94</v>
      </c>
      <c r="B49" s="17">
        <f>SUM(O94,O115)</f>
        <v>0</v>
      </c>
      <c r="C49" s="3">
        <f>SUM(D94:N94,C99)+SUM(D115:N115,C120)</f>
        <v>0</v>
      </c>
      <c r="D49" s="3">
        <f>SUM(E94:N94,C99:D99)+SUM(E115:N115,C120:D120)</f>
        <v>0</v>
      </c>
      <c r="E49" s="3">
        <f>SUM(F94:N94,C99:E99)+SUM(F115:N115,C120:E120)</f>
        <v>0</v>
      </c>
      <c r="F49" s="3">
        <f>SUM(G94:N94,C99:F99)+SUM(G115:N115,C120:F120)</f>
        <v>0</v>
      </c>
      <c r="G49" s="3">
        <f>SUM(H94:N94,C99:G99)+SUM(H115:N115,C120:G120)</f>
        <v>0</v>
      </c>
      <c r="H49" s="3">
        <f>SUM(I94:N94,C99:H99)+SUM(I115:N115,C120:H120)</f>
        <v>0</v>
      </c>
      <c r="I49" s="3">
        <f>SUM(J94:N94,C99:I99)+SUM(J115:N115,C120:I120)</f>
        <v>0</v>
      </c>
      <c r="J49" s="3">
        <f>SUM(K94:N94,C99:J99)+SUM(K115:N115,C120:J120)</f>
        <v>0</v>
      </c>
      <c r="K49" s="3">
        <f>SUM(L94:N94,C99:K99)+SUM(L115:N115,C120:K120)</f>
        <v>0</v>
      </c>
      <c r="L49" s="3">
        <f>SUM(M94:N94,C99:L99)+SUM(M115:N115,C120:L120)</f>
        <v>0</v>
      </c>
      <c r="M49" s="3">
        <f>SUM(N94:N94,C99:M99)+SUM(N115,C120:M120)</f>
        <v>0</v>
      </c>
      <c r="N49" s="4">
        <f>SUM(C99:N99)+SUM(C120:N120)</f>
        <v>0</v>
      </c>
      <c r="O49" s="54">
        <f t="shared" si="29"/>
        <v>0</v>
      </c>
      <c r="P49" s="16"/>
      <c r="Q49" s="4">
        <f>O104+O125</f>
        <v>0</v>
      </c>
      <c r="R49" s="16"/>
      <c r="S49" s="4">
        <f>O109+O130</f>
        <v>0</v>
      </c>
      <c r="T49" s="65"/>
      <c r="X49" s="47"/>
      <c r="Y49" s="47"/>
      <c r="Z49" s="47"/>
      <c r="AA49" s="47"/>
    </row>
    <row r="50" spans="1:28" x14ac:dyDescent="0.2">
      <c r="A50" s="82" t="s">
        <v>52</v>
      </c>
      <c r="B50" s="50">
        <v>0</v>
      </c>
      <c r="C50" s="3">
        <f>MIN(SUM(C24:C25)*12*T50/365,B50+(SUM(C24:C25)))</f>
        <v>0</v>
      </c>
      <c r="D50" s="3">
        <f>MIN(SUM(D24:D25)*12*T50/365,C50+(SUM(D24:D25)))</f>
        <v>0</v>
      </c>
      <c r="E50" s="3">
        <f>MIN(SUM(E24:E25)*12*T50/365,D50+(SUM(E24:E25)))</f>
        <v>0</v>
      </c>
      <c r="F50" s="3">
        <f>MIN(SUM(F24:F25)*12*T50/365,E50+(SUM(F24:F25)))</f>
        <v>0</v>
      </c>
      <c r="G50" s="3">
        <f>MIN(SUM(G24:G25)*12*T50/365,F50+(SUM(G24:G25)))</f>
        <v>0</v>
      </c>
      <c r="H50" s="3">
        <f>MIN(SUM(H24:H25)*12*T50/365,G50+(SUM(H24:H25)))</f>
        <v>0</v>
      </c>
      <c r="I50" s="3">
        <f>MIN(SUM(I24:I25)*12*T50/365,H50+(SUM(I24:I25)))</f>
        <v>0</v>
      </c>
      <c r="J50" s="3">
        <f>MIN(SUM(J24:J25)*12*T50/365,I50+(SUM(J24:J25)))</f>
        <v>0</v>
      </c>
      <c r="K50" s="3">
        <f>MIN(SUM(K24:K25)*12*T50/365,J50+(SUM(K24:K25)))</f>
        <v>0</v>
      </c>
      <c r="L50" s="3">
        <f>MIN(SUM(L24:L25)*12*T50/365,K50+(SUM(L24:L25)))</f>
        <v>0</v>
      </c>
      <c r="M50" s="3">
        <f>MIN(SUM(M24:M25)*12*T50/365,L50+(SUM(M24:M25)))</f>
        <v>0</v>
      </c>
      <c r="N50" s="4">
        <f>MIN(SUM(N24:N25)*12*T50/365,M50+(SUM(N24:N25)))</f>
        <v>0</v>
      </c>
      <c r="O50" s="54">
        <f t="shared" si="29"/>
        <v>0</v>
      </c>
      <c r="P50" s="16"/>
      <c r="Q50" s="4">
        <f>MIN(SUM(Q24:Q25)*T50/365,N50+SUM(Q24:Q25))</f>
        <v>0</v>
      </c>
      <c r="R50" s="16"/>
      <c r="S50" s="4">
        <f>MIN(SUM(S24:S25)*T50/365,Q50+SUM(S24:S25))</f>
        <v>0</v>
      </c>
      <c r="T50" s="103">
        <v>0</v>
      </c>
      <c r="U50" s="56" t="s">
        <v>53</v>
      </c>
      <c r="X50" s="47"/>
      <c r="Y50" s="47"/>
      <c r="Z50" s="47"/>
      <c r="AA50" s="47"/>
    </row>
    <row r="51" spans="1:28" x14ac:dyDescent="0.2">
      <c r="A51" s="82" t="s">
        <v>62</v>
      </c>
      <c r="B51" s="24">
        <v>0</v>
      </c>
      <c r="C51" s="3">
        <f t="shared" ref="C51:N51" si="31">C101</f>
        <v>0</v>
      </c>
      <c r="D51" s="3">
        <f t="shared" si="31"/>
        <v>0</v>
      </c>
      <c r="E51" s="3">
        <f t="shared" si="31"/>
        <v>0</v>
      </c>
      <c r="F51" s="3">
        <f t="shared" si="31"/>
        <v>0</v>
      </c>
      <c r="G51" s="3">
        <f t="shared" si="31"/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4">
        <f t="shared" si="31"/>
        <v>0</v>
      </c>
      <c r="O51" s="127">
        <f t="shared" si="29"/>
        <v>0</v>
      </c>
      <c r="P51" s="16"/>
      <c r="Q51" s="11">
        <f>N106</f>
        <v>0</v>
      </c>
      <c r="R51" s="16"/>
      <c r="S51" s="11">
        <f>N111</f>
        <v>0</v>
      </c>
      <c r="T51" s="42">
        <v>7</v>
      </c>
      <c r="U51" s="59" t="s">
        <v>44</v>
      </c>
      <c r="V51" s="45">
        <v>60</v>
      </c>
      <c r="W51" s="58" t="s">
        <v>66</v>
      </c>
      <c r="X51" s="47"/>
      <c r="Y51" s="155">
        <f>C95</f>
        <v>0</v>
      </c>
      <c r="Z51" s="156" t="s">
        <v>68</v>
      </c>
      <c r="AA51" s="47"/>
    </row>
    <row r="52" spans="1:28" ht="13.5" thickBot="1" x14ac:dyDescent="0.25">
      <c r="A52" s="83" t="s">
        <v>63</v>
      </c>
      <c r="B52" s="50">
        <v>0</v>
      </c>
      <c r="C52" s="2">
        <f>C122</f>
        <v>0</v>
      </c>
      <c r="D52" s="2">
        <f t="shared" ref="D52:N52" si="32">D122</f>
        <v>0</v>
      </c>
      <c r="E52" s="2">
        <f t="shared" si="32"/>
        <v>0</v>
      </c>
      <c r="F52" s="2">
        <f t="shared" si="32"/>
        <v>0</v>
      </c>
      <c r="G52" s="2">
        <f t="shared" si="32"/>
        <v>0</v>
      </c>
      <c r="H52" s="2">
        <f t="shared" si="32"/>
        <v>0</v>
      </c>
      <c r="I52" s="2">
        <f t="shared" si="32"/>
        <v>0</v>
      </c>
      <c r="J52" s="2">
        <f t="shared" si="32"/>
        <v>0</v>
      </c>
      <c r="K52" s="2">
        <f t="shared" si="32"/>
        <v>0</v>
      </c>
      <c r="L52" s="2">
        <f t="shared" si="32"/>
        <v>0</v>
      </c>
      <c r="M52" s="2">
        <f t="shared" si="32"/>
        <v>0</v>
      </c>
      <c r="N52" s="23">
        <f t="shared" si="32"/>
        <v>0</v>
      </c>
      <c r="O52" s="74">
        <f t="shared" si="29"/>
        <v>0</v>
      </c>
      <c r="P52" s="16"/>
      <c r="Q52" s="126">
        <f>N127</f>
        <v>0</v>
      </c>
      <c r="R52" s="16"/>
      <c r="S52" s="126">
        <f>N132</f>
        <v>0</v>
      </c>
      <c r="T52" s="51">
        <v>7</v>
      </c>
      <c r="U52" s="59" t="s">
        <v>44</v>
      </c>
      <c r="V52" s="49">
        <v>60</v>
      </c>
      <c r="W52" s="58" t="s">
        <v>66</v>
      </c>
      <c r="X52" s="47"/>
      <c r="Y52" s="157">
        <f>C116</f>
        <v>0</v>
      </c>
      <c r="Z52" s="158" t="s">
        <v>68</v>
      </c>
      <c r="AA52" s="159"/>
      <c r="AB52" s="160"/>
    </row>
    <row r="53" spans="1:28" x14ac:dyDescent="0.2">
      <c r="A53" s="81" t="s">
        <v>4</v>
      </c>
      <c r="B53" s="13">
        <f>SUM(B47:B48,B50:B52)</f>
        <v>0</v>
      </c>
      <c r="C53" s="4">
        <f>SUM(C47:C52)</f>
        <v>0</v>
      </c>
      <c r="D53" s="4">
        <f t="shared" ref="D53:O53" si="33">SUM(D47:D52)</f>
        <v>0</v>
      </c>
      <c r="E53" s="4">
        <f t="shared" si="33"/>
        <v>0</v>
      </c>
      <c r="F53" s="4">
        <f t="shared" si="33"/>
        <v>0</v>
      </c>
      <c r="G53" s="4">
        <f t="shared" si="33"/>
        <v>0</v>
      </c>
      <c r="H53" s="4">
        <f t="shared" si="33"/>
        <v>0</v>
      </c>
      <c r="I53" s="4">
        <f t="shared" si="33"/>
        <v>0</v>
      </c>
      <c r="J53" s="4">
        <f t="shared" si="33"/>
        <v>0</v>
      </c>
      <c r="K53" s="4">
        <f t="shared" si="33"/>
        <v>0</v>
      </c>
      <c r="L53" s="4">
        <f t="shared" si="33"/>
        <v>0</v>
      </c>
      <c r="M53" s="4">
        <f t="shared" si="33"/>
        <v>0</v>
      </c>
      <c r="N53" s="4">
        <f t="shared" si="33"/>
        <v>0</v>
      </c>
      <c r="O53" s="54">
        <f t="shared" si="33"/>
        <v>0</v>
      </c>
      <c r="P53" s="16"/>
      <c r="Q53" s="4">
        <f>SUM(Q47:Q52)</f>
        <v>0</v>
      </c>
      <c r="R53" s="16"/>
      <c r="S53" s="4">
        <f>SUM(S47:S52)</f>
        <v>0</v>
      </c>
      <c r="T53" s="63"/>
      <c r="X53" s="47"/>
      <c r="Y53" s="155">
        <f>Y51+Y52</f>
        <v>0</v>
      </c>
      <c r="Z53" s="156" t="s">
        <v>67</v>
      </c>
      <c r="AA53" s="47"/>
    </row>
    <row r="54" spans="1:28" x14ac:dyDescent="0.2">
      <c r="A54" s="81"/>
      <c r="B54" s="17">
        <f>SUM(B51:B52)-B49</f>
        <v>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4"/>
      <c r="P54" s="16"/>
      <c r="Q54" s="4"/>
      <c r="R54" s="16"/>
      <c r="S54" s="4"/>
      <c r="T54" s="63"/>
    </row>
    <row r="55" spans="1:28" x14ac:dyDescent="0.2">
      <c r="A55" s="82" t="s">
        <v>15</v>
      </c>
      <c r="B55" s="24">
        <v>0</v>
      </c>
      <c r="C55" s="12">
        <f t="shared" ref="C55:N55" si="34">B55+C85</f>
        <v>0</v>
      </c>
      <c r="D55" s="12">
        <f t="shared" si="34"/>
        <v>0</v>
      </c>
      <c r="E55" s="12">
        <f t="shared" si="34"/>
        <v>0</v>
      </c>
      <c r="F55" s="12">
        <f t="shared" si="34"/>
        <v>0</v>
      </c>
      <c r="G55" s="12">
        <f t="shared" si="34"/>
        <v>0</v>
      </c>
      <c r="H55" s="12">
        <f t="shared" si="34"/>
        <v>0</v>
      </c>
      <c r="I55" s="12">
        <f t="shared" si="34"/>
        <v>0</v>
      </c>
      <c r="J55" s="12">
        <f t="shared" si="34"/>
        <v>0</v>
      </c>
      <c r="K55" s="12">
        <f t="shared" si="34"/>
        <v>0</v>
      </c>
      <c r="L55" s="12">
        <f t="shared" si="34"/>
        <v>0</v>
      </c>
      <c r="M55" s="12">
        <f t="shared" si="34"/>
        <v>0</v>
      </c>
      <c r="N55" s="20">
        <f t="shared" si="34"/>
        <v>0</v>
      </c>
      <c r="O55" s="54">
        <f>AVERAGE(C55:N55)</f>
        <v>0</v>
      </c>
      <c r="P55" s="13"/>
      <c r="Q55" s="4">
        <f>N55+Q85</f>
        <v>0</v>
      </c>
      <c r="R55" s="13"/>
      <c r="S55" s="4">
        <f>Q55+S85</f>
        <v>0</v>
      </c>
      <c r="T55" s="63"/>
      <c r="X55" s="47"/>
      <c r="Y55" s="47"/>
      <c r="Z55" s="47"/>
      <c r="AA55" s="47"/>
    </row>
    <row r="56" spans="1:28" ht="13.5" thickBot="1" x14ac:dyDescent="0.25">
      <c r="A56" s="83" t="s">
        <v>5</v>
      </c>
      <c r="B56" s="50">
        <v>0</v>
      </c>
      <c r="C56" s="72">
        <f t="shared" ref="C56:N56" si="35">B56+C32</f>
        <v>0</v>
      </c>
      <c r="D56" s="72">
        <f t="shared" si="35"/>
        <v>0</v>
      </c>
      <c r="E56" s="72">
        <f t="shared" si="35"/>
        <v>0</v>
      </c>
      <c r="F56" s="72">
        <f t="shared" si="35"/>
        <v>0</v>
      </c>
      <c r="G56" s="72">
        <f t="shared" si="35"/>
        <v>0</v>
      </c>
      <c r="H56" s="72">
        <f t="shared" si="35"/>
        <v>0</v>
      </c>
      <c r="I56" s="72">
        <f t="shared" si="35"/>
        <v>0</v>
      </c>
      <c r="J56" s="72">
        <f t="shared" si="35"/>
        <v>0</v>
      </c>
      <c r="K56" s="72">
        <f t="shared" si="35"/>
        <v>0</v>
      </c>
      <c r="L56" s="72">
        <f t="shared" si="35"/>
        <v>0</v>
      </c>
      <c r="M56" s="72">
        <f t="shared" si="35"/>
        <v>0</v>
      </c>
      <c r="N56" s="73">
        <f t="shared" si="35"/>
        <v>0</v>
      </c>
      <c r="O56" s="74">
        <f>AVERAGE(C56:N56)</f>
        <v>0</v>
      </c>
      <c r="P56" s="16"/>
      <c r="Q56" s="10">
        <f>N56+Q32</f>
        <v>0</v>
      </c>
      <c r="R56" s="16"/>
      <c r="S56" s="10">
        <f>Q56+S32</f>
        <v>0</v>
      </c>
      <c r="T56" s="63"/>
      <c r="X56" s="47"/>
      <c r="Y56" s="47"/>
      <c r="Z56" s="47"/>
      <c r="AA56" s="47"/>
    </row>
    <row r="57" spans="1:28" x14ac:dyDescent="0.2">
      <c r="A57" s="81" t="s">
        <v>6</v>
      </c>
      <c r="B57" s="13">
        <f>SUM(B55:B56)</f>
        <v>0</v>
      </c>
      <c r="C57" s="4">
        <f>SUM(C55:C56)</f>
        <v>0</v>
      </c>
      <c r="D57" s="4">
        <f t="shared" ref="D57:O57" si="36">SUM(D55:D56)</f>
        <v>0</v>
      </c>
      <c r="E57" s="4">
        <f t="shared" si="36"/>
        <v>0</v>
      </c>
      <c r="F57" s="4">
        <f t="shared" si="36"/>
        <v>0</v>
      </c>
      <c r="G57" s="4">
        <f t="shared" si="36"/>
        <v>0</v>
      </c>
      <c r="H57" s="4">
        <f t="shared" si="36"/>
        <v>0</v>
      </c>
      <c r="I57" s="4">
        <f t="shared" si="36"/>
        <v>0</v>
      </c>
      <c r="J57" s="4">
        <f t="shared" si="36"/>
        <v>0</v>
      </c>
      <c r="K57" s="4">
        <f t="shared" si="36"/>
        <v>0</v>
      </c>
      <c r="L57" s="4">
        <f t="shared" si="36"/>
        <v>0</v>
      </c>
      <c r="M57" s="4">
        <f t="shared" si="36"/>
        <v>0</v>
      </c>
      <c r="N57" s="4">
        <f t="shared" si="36"/>
        <v>0</v>
      </c>
      <c r="O57" s="54">
        <f t="shared" si="36"/>
        <v>0</v>
      </c>
      <c r="P57" s="16"/>
      <c r="Q57" s="4">
        <f>SUM(Q55:Q56)</f>
        <v>0</v>
      </c>
      <c r="R57" s="16"/>
      <c r="S57" s="4">
        <f>SUM(S55:S56)</f>
        <v>0</v>
      </c>
      <c r="T57" s="63"/>
      <c r="X57" s="47"/>
      <c r="Y57" s="47"/>
      <c r="Z57" s="47"/>
      <c r="AA57" s="47"/>
    </row>
    <row r="58" spans="1:28" ht="13.5" thickBot="1" x14ac:dyDescent="0.25">
      <c r="A58" s="80"/>
      <c r="B58" s="15"/>
      <c r="C58" s="130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74"/>
      <c r="P58" s="16"/>
      <c r="Q58" s="126"/>
      <c r="R58" s="16"/>
      <c r="S58" s="126"/>
      <c r="T58" s="63"/>
    </row>
    <row r="59" spans="1:28" ht="13.5" thickBot="1" x14ac:dyDescent="0.25">
      <c r="A59" s="87" t="s">
        <v>91</v>
      </c>
      <c r="B59" s="13">
        <f>B53+B57</f>
        <v>0</v>
      </c>
      <c r="C59" s="4">
        <f>C53+C57</f>
        <v>0</v>
      </c>
      <c r="D59" s="4">
        <f t="shared" ref="D59:N59" si="37">D53+D57</f>
        <v>0</v>
      </c>
      <c r="E59" s="4">
        <f t="shared" si="37"/>
        <v>0</v>
      </c>
      <c r="F59" s="4">
        <f t="shared" si="37"/>
        <v>0</v>
      </c>
      <c r="G59" s="4">
        <f t="shared" si="37"/>
        <v>0</v>
      </c>
      <c r="H59" s="4">
        <f t="shared" si="37"/>
        <v>0</v>
      </c>
      <c r="I59" s="4">
        <f t="shared" si="37"/>
        <v>0</v>
      </c>
      <c r="J59" s="4">
        <f t="shared" si="37"/>
        <v>0</v>
      </c>
      <c r="K59" s="4">
        <f t="shared" si="37"/>
        <v>0</v>
      </c>
      <c r="L59" s="4">
        <f t="shared" si="37"/>
        <v>0</v>
      </c>
      <c r="M59" s="4">
        <f t="shared" si="37"/>
        <v>0</v>
      </c>
      <c r="N59" s="4">
        <f t="shared" si="37"/>
        <v>0</v>
      </c>
      <c r="O59" s="54">
        <f>O53+O57</f>
        <v>0</v>
      </c>
      <c r="P59" s="16"/>
      <c r="Q59" s="4">
        <f>Q53+Q57</f>
        <v>0</v>
      </c>
      <c r="R59" s="16"/>
      <c r="S59" s="4">
        <f>S53+S57</f>
        <v>0</v>
      </c>
      <c r="T59" s="63"/>
      <c r="X59" s="47"/>
      <c r="Y59" s="47"/>
      <c r="Z59" s="47"/>
      <c r="AA59" s="47"/>
    </row>
    <row r="60" spans="1:28" s="181" customFormat="1" ht="21.75" thickTop="1" thickBot="1" x14ac:dyDescent="0.35">
      <c r="A60" s="182" t="s">
        <v>34</v>
      </c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Q60" s="182"/>
      <c r="S60" s="182"/>
    </row>
    <row r="61" spans="1:28" s="9" customFormat="1" ht="13.5" thickTop="1" x14ac:dyDescent="0.2">
      <c r="A61" s="79"/>
      <c r="B61" s="17"/>
      <c r="C61" s="76">
        <f>C4</f>
        <v>1</v>
      </c>
      <c r="D61" s="57">
        <f t="shared" ref="D61:S61" si="38">D4</f>
        <v>2</v>
      </c>
      <c r="E61" s="57">
        <f t="shared" si="38"/>
        <v>3</v>
      </c>
      <c r="F61" s="57">
        <f t="shared" si="38"/>
        <v>4</v>
      </c>
      <c r="G61" s="57">
        <f t="shared" si="38"/>
        <v>5</v>
      </c>
      <c r="H61" s="57">
        <f t="shared" si="38"/>
        <v>6</v>
      </c>
      <c r="I61" s="57">
        <f t="shared" si="38"/>
        <v>7</v>
      </c>
      <c r="J61" s="57">
        <f t="shared" si="38"/>
        <v>8</v>
      </c>
      <c r="K61" s="57">
        <f t="shared" si="38"/>
        <v>9</v>
      </c>
      <c r="L61" s="57">
        <f t="shared" si="38"/>
        <v>10</v>
      </c>
      <c r="M61" s="57">
        <f t="shared" si="38"/>
        <v>11</v>
      </c>
      <c r="N61" s="57">
        <f t="shared" si="38"/>
        <v>12</v>
      </c>
      <c r="O61" s="57">
        <f t="shared" si="38"/>
        <v>2008</v>
      </c>
      <c r="P61" s="22"/>
      <c r="Q61" s="57">
        <f t="shared" si="38"/>
        <v>2009</v>
      </c>
      <c r="R61" s="22"/>
      <c r="S61" s="57">
        <f t="shared" si="38"/>
        <v>2010</v>
      </c>
      <c r="T61" s="61"/>
    </row>
    <row r="62" spans="1:28" s="9" customFormat="1" x14ac:dyDescent="0.2">
      <c r="A62" s="86" t="s">
        <v>24</v>
      </c>
      <c r="B62" s="17"/>
      <c r="C62" s="12">
        <f>SUM(B55:B56)+SUM(B47:B48,B50:B52)-SUM(B36:B44)</f>
        <v>0</v>
      </c>
      <c r="D62" s="12">
        <f t="shared" ref="D62:N62" si="39">C90</f>
        <v>0</v>
      </c>
      <c r="E62" s="12">
        <f t="shared" si="39"/>
        <v>0</v>
      </c>
      <c r="F62" s="12">
        <f t="shared" si="39"/>
        <v>0</v>
      </c>
      <c r="G62" s="12">
        <f t="shared" si="39"/>
        <v>0</v>
      </c>
      <c r="H62" s="12">
        <f t="shared" si="39"/>
        <v>0</v>
      </c>
      <c r="I62" s="12">
        <f t="shared" si="39"/>
        <v>0</v>
      </c>
      <c r="J62" s="12">
        <f t="shared" si="39"/>
        <v>0</v>
      </c>
      <c r="K62" s="12">
        <f t="shared" si="39"/>
        <v>0</v>
      </c>
      <c r="L62" s="12">
        <f t="shared" si="39"/>
        <v>0</v>
      </c>
      <c r="M62" s="12">
        <f t="shared" si="39"/>
        <v>0</v>
      </c>
      <c r="N62" s="12">
        <f t="shared" si="39"/>
        <v>0</v>
      </c>
      <c r="O62" s="20">
        <f>C62</f>
        <v>0</v>
      </c>
      <c r="P62" s="16"/>
      <c r="Q62" s="20">
        <f>N90</f>
        <v>0</v>
      </c>
      <c r="R62" s="16"/>
      <c r="S62" s="20">
        <f>Q90</f>
        <v>0</v>
      </c>
      <c r="T62" s="61"/>
    </row>
    <row r="63" spans="1:28" s="9" customFormat="1" x14ac:dyDescent="0.2">
      <c r="A63" s="86"/>
      <c r="B63" s="1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2"/>
      <c r="Q63" s="20"/>
      <c r="R63" s="22"/>
      <c r="S63" s="20"/>
      <c r="T63" s="61"/>
    </row>
    <row r="64" spans="1:28" x14ac:dyDescent="0.2">
      <c r="A64" s="88" t="s">
        <v>25</v>
      </c>
      <c r="B64" s="2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"/>
      <c r="P64" s="21"/>
      <c r="Q64" s="5"/>
      <c r="R64" s="21"/>
      <c r="S64" s="5"/>
      <c r="T64" s="66"/>
    </row>
    <row r="65" spans="1:20" x14ac:dyDescent="0.2">
      <c r="A65" s="86" t="s">
        <v>118</v>
      </c>
      <c r="B65" s="21"/>
      <c r="C65" s="18">
        <f>C32</f>
        <v>0</v>
      </c>
      <c r="D65" s="18">
        <f>D32</f>
        <v>0</v>
      </c>
      <c r="E65" s="18">
        <f t="shared" ref="E65:N65" si="40">E32</f>
        <v>0</v>
      </c>
      <c r="F65" s="18">
        <f t="shared" si="40"/>
        <v>0</v>
      </c>
      <c r="G65" s="18">
        <f t="shared" si="40"/>
        <v>0</v>
      </c>
      <c r="H65" s="18">
        <f t="shared" si="40"/>
        <v>0</v>
      </c>
      <c r="I65" s="18">
        <f t="shared" si="40"/>
        <v>0</v>
      </c>
      <c r="J65" s="18">
        <f t="shared" si="40"/>
        <v>0</v>
      </c>
      <c r="K65" s="18">
        <f t="shared" si="40"/>
        <v>0</v>
      </c>
      <c r="L65" s="18">
        <f t="shared" si="40"/>
        <v>0</v>
      </c>
      <c r="M65" s="18">
        <f t="shared" si="40"/>
        <v>0</v>
      </c>
      <c r="N65" s="18">
        <f t="shared" si="40"/>
        <v>0</v>
      </c>
      <c r="O65" s="5">
        <f>SUM(C65:N65)</f>
        <v>0</v>
      </c>
      <c r="P65" s="21"/>
      <c r="Q65" s="5">
        <f>Q32</f>
        <v>0</v>
      </c>
      <c r="R65" s="21"/>
      <c r="S65" s="5">
        <f>S32</f>
        <v>0</v>
      </c>
      <c r="T65" s="67"/>
    </row>
    <row r="66" spans="1:20" x14ac:dyDescent="0.2">
      <c r="A66" s="89" t="s">
        <v>21</v>
      </c>
      <c r="B66" s="2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"/>
      <c r="P66" s="21"/>
      <c r="Q66" s="5"/>
      <c r="R66" s="21"/>
      <c r="S66" s="5"/>
      <c r="T66" s="67"/>
    </row>
    <row r="67" spans="1:20" x14ac:dyDescent="0.2">
      <c r="A67" s="86" t="s">
        <v>96</v>
      </c>
      <c r="B67" s="21"/>
      <c r="C67" s="18">
        <f t="shared" ref="C67:N67" si="41">C30+C31</f>
        <v>0</v>
      </c>
      <c r="D67" s="18">
        <f t="shared" si="41"/>
        <v>0</v>
      </c>
      <c r="E67" s="18">
        <f t="shared" si="41"/>
        <v>0</v>
      </c>
      <c r="F67" s="18">
        <f t="shared" si="41"/>
        <v>0</v>
      </c>
      <c r="G67" s="18">
        <f t="shared" si="41"/>
        <v>0</v>
      </c>
      <c r="H67" s="18">
        <f t="shared" si="41"/>
        <v>0</v>
      </c>
      <c r="I67" s="18">
        <f t="shared" si="41"/>
        <v>0</v>
      </c>
      <c r="J67" s="18">
        <f t="shared" si="41"/>
        <v>0</v>
      </c>
      <c r="K67" s="18">
        <f t="shared" si="41"/>
        <v>0</v>
      </c>
      <c r="L67" s="18">
        <f t="shared" si="41"/>
        <v>0</v>
      </c>
      <c r="M67" s="18">
        <f t="shared" si="41"/>
        <v>0</v>
      </c>
      <c r="N67" s="18">
        <f t="shared" si="41"/>
        <v>0</v>
      </c>
      <c r="O67" s="5">
        <f t="shared" ref="O67:O72" si="42">SUM(C67:N67)</f>
        <v>0</v>
      </c>
      <c r="P67" s="21"/>
      <c r="Q67" s="5">
        <f>Q30+Q31</f>
        <v>0</v>
      </c>
      <c r="R67" s="21"/>
      <c r="S67" s="5">
        <f>S30+S31</f>
        <v>0</v>
      </c>
      <c r="T67" s="67"/>
    </row>
    <row r="68" spans="1:20" x14ac:dyDescent="0.2">
      <c r="A68" s="90" t="s">
        <v>22</v>
      </c>
      <c r="B68" s="21"/>
      <c r="C68" s="18">
        <f t="shared" ref="C68:N68" si="43">-(C36-B36)</f>
        <v>0</v>
      </c>
      <c r="D68" s="18">
        <f t="shared" si="43"/>
        <v>0</v>
      </c>
      <c r="E68" s="18">
        <f t="shared" si="43"/>
        <v>0</v>
      </c>
      <c r="F68" s="18">
        <f t="shared" si="43"/>
        <v>0</v>
      </c>
      <c r="G68" s="18">
        <f t="shared" si="43"/>
        <v>0</v>
      </c>
      <c r="H68" s="18">
        <f t="shared" si="43"/>
        <v>0</v>
      </c>
      <c r="I68" s="18">
        <f t="shared" si="43"/>
        <v>0</v>
      </c>
      <c r="J68" s="18">
        <f t="shared" si="43"/>
        <v>0</v>
      </c>
      <c r="K68" s="18">
        <f t="shared" si="43"/>
        <v>0</v>
      </c>
      <c r="L68" s="18">
        <f t="shared" si="43"/>
        <v>0</v>
      </c>
      <c r="M68" s="18">
        <f t="shared" si="43"/>
        <v>0</v>
      </c>
      <c r="N68" s="18">
        <f t="shared" si="43"/>
        <v>0</v>
      </c>
      <c r="O68" s="5">
        <f t="shared" si="42"/>
        <v>0</v>
      </c>
      <c r="P68" s="21"/>
      <c r="Q68" s="5">
        <f>-(Q36-N36)</f>
        <v>0</v>
      </c>
      <c r="R68" s="21"/>
      <c r="S68" s="5">
        <f>-(S36-Q36)</f>
        <v>0</v>
      </c>
      <c r="T68" s="67"/>
    </row>
    <row r="69" spans="1:20" x14ac:dyDescent="0.2">
      <c r="A69" s="82" t="s">
        <v>23</v>
      </c>
      <c r="B69" s="21"/>
      <c r="C69" s="18">
        <f t="shared" ref="C69:N69" si="44">-(C37-B37)</f>
        <v>0</v>
      </c>
      <c r="D69" s="18">
        <f t="shared" si="44"/>
        <v>0</v>
      </c>
      <c r="E69" s="18">
        <f t="shared" si="44"/>
        <v>0</v>
      </c>
      <c r="F69" s="18">
        <f t="shared" si="44"/>
        <v>0</v>
      </c>
      <c r="G69" s="18">
        <f t="shared" si="44"/>
        <v>0</v>
      </c>
      <c r="H69" s="18">
        <f t="shared" si="44"/>
        <v>0</v>
      </c>
      <c r="I69" s="18">
        <f t="shared" si="44"/>
        <v>0</v>
      </c>
      <c r="J69" s="18">
        <f t="shared" si="44"/>
        <v>0</v>
      </c>
      <c r="K69" s="18">
        <f t="shared" si="44"/>
        <v>0</v>
      </c>
      <c r="L69" s="18">
        <f t="shared" si="44"/>
        <v>0</v>
      </c>
      <c r="M69" s="18">
        <f t="shared" si="44"/>
        <v>0</v>
      </c>
      <c r="N69" s="18">
        <f t="shared" si="44"/>
        <v>0</v>
      </c>
      <c r="O69" s="5">
        <f t="shared" si="42"/>
        <v>0</v>
      </c>
      <c r="P69" s="21"/>
      <c r="Q69" s="5">
        <f>-(Q37-N37)</f>
        <v>0</v>
      </c>
      <c r="R69" s="21"/>
      <c r="S69" s="5">
        <f>-(S37-Q37)</f>
        <v>0</v>
      </c>
      <c r="T69" s="63"/>
    </row>
    <row r="70" spans="1:20" x14ac:dyDescent="0.2">
      <c r="A70" s="86" t="s">
        <v>64</v>
      </c>
      <c r="B70" s="21"/>
      <c r="C70" s="18">
        <f t="shared" ref="C70:N70" si="45">C47-B47</f>
        <v>0</v>
      </c>
      <c r="D70" s="18">
        <f t="shared" si="45"/>
        <v>0</v>
      </c>
      <c r="E70" s="18">
        <f t="shared" si="45"/>
        <v>0</v>
      </c>
      <c r="F70" s="18">
        <f t="shared" si="45"/>
        <v>0</v>
      </c>
      <c r="G70" s="18">
        <f t="shared" si="45"/>
        <v>0</v>
      </c>
      <c r="H70" s="18">
        <f t="shared" si="45"/>
        <v>0</v>
      </c>
      <c r="I70" s="18">
        <f t="shared" si="45"/>
        <v>0</v>
      </c>
      <c r="J70" s="18">
        <f t="shared" si="45"/>
        <v>0</v>
      </c>
      <c r="K70" s="18">
        <f t="shared" si="45"/>
        <v>0</v>
      </c>
      <c r="L70" s="18">
        <f t="shared" si="45"/>
        <v>0</v>
      </c>
      <c r="M70" s="18">
        <f t="shared" si="45"/>
        <v>0</v>
      </c>
      <c r="N70" s="18">
        <f t="shared" si="45"/>
        <v>0</v>
      </c>
      <c r="O70" s="5">
        <f t="shared" si="42"/>
        <v>0</v>
      </c>
      <c r="P70" s="21"/>
      <c r="Q70" s="5">
        <f>Q47-N47</f>
        <v>0</v>
      </c>
      <c r="R70" s="21"/>
      <c r="S70" s="5">
        <f>S47-Q47</f>
        <v>0</v>
      </c>
      <c r="T70" s="63"/>
    </row>
    <row r="71" spans="1:20" ht="13.5" thickBot="1" x14ac:dyDescent="0.25">
      <c r="A71" s="83" t="s">
        <v>57</v>
      </c>
      <c r="B71" s="21"/>
      <c r="C71" s="19">
        <f t="shared" ref="C71:N71" si="46">C50-B50</f>
        <v>0</v>
      </c>
      <c r="D71" s="19">
        <f t="shared" si="46"/>
        <v>0</v>
      </c>
      <c r="E71" s="19">
        <f t="shared" si="46"/>
        <v>0</v>
      </c>
      <c r="F71" s="19">
        <f t="shared" si="46"/>
        <v>0</v>
      </c>
      <c r="G71" s="19">
        <f t="shared" si="46"/>
        <v>0</v>
      </c>
      <c r="H71" s="19">
        <f t="shared" si="46"/>
        <v>0</v>
      </c>
      <c r="I71" s="19">
        <f t="shared" si="46"/>
        <v>0</v>
      </c>
      <c r="J71" s="19">
        <f t="shared" si="46"/>
        <v>0</v>
      </c>
      <c r="K71" s="19">
        <f t="shared" si="46"/>
        <v>0</v>
      </c>
      <c r="L71" s="19">
        <f t="shared" si="46"/>
        <v>0</v>
      </c>
      <c r="M71" s="19">
        <f t="shared" si="46"/>
        <v>0</v>
      </c>
      <c r="N71" s="19">
        <f t="shared" si="46"/>
        <v>0</v>
      </c>
      <c r="O71" s="71">
        <f t="shared" si="42"/>
        <v>0</v>
      </c>
      <c r="P71" s="21"/>
      <c r="Q71" s="71">
        <f>Q50-N50</f>
        <v>0</v>
      </c>
      <c r="R71" s="21"/>
      <c r="S71" s="71">
        <f>S50-Q50</f>
        <v>0</v>
      </c>
      <c r="T71" s="63"/>
    </row>
    <row r="72" spans="1:20" x14ac:dyDescent="0.2">
      <c r="A72" s="91" t="s">
        <v>39</v>
      </c>
      <c r="B72" s="21"/>
      <c r="C72" s="5">
        <f t="shared" ref="C72:N72" si="47">SUM(C65,C67:C71)</f>
        <v>0</v>
      </c>
      <c r="D72" s="5">
        <f t="shared" si="47"/>
        <v>0</v>
      </c>
      <c r="E72" s="5">
        <f t="shared" si="47"/>
        <v>0</v>
      </c>
      <c r="F72" s="5">
        <f t="shared" si="47"/>
        <v>0</v>
      </c>
      <c r="G72" s="5">
        <f t="shared" si="47"/>
        <v>0</v>
      </c>
      <c r="H72" s="5">
        <f t="shared" si="47"/>
        <v>0</v>
      </c>
      <c r="I72" s="5">
        <f t="shared" si="47"/>
        <v>0</v>
      </c>
      <c r="J72" s="5">
        <f t="shared" si="47"/>
        <v>0</v>
      </c>
      <c r="K72" s="5">
        <f t="shared" si="47"/>
        <v>0</v>
      </c>
      <c r="L72" s="5">
        <f t="shared" si="47"/>
        <v>0</v>
      </c>
      <c r="M72" s="5">
        <f t="shared" si="47"/>
        <v>0</v>
      </c>
      <c r="N72" s="5">
        <f t="shared" si="47"/>
        <v>0</v>
      </c>
      <c r="O72" s="5">
        <f t="shared" si="42"/>
        <v>0</v>
      </c>
      <c r="P72" s="21"/>
      <c r="Q72" s="5">
        <f>SUM(Q65,Q67:Q71)</f>
        <v>0</v>
      </c>
      <c r="R72" s="21"/>
      <c r="S72" s="5">
        <f>SUM(S65,S67:S71)</f>
        <v>0</v>
      </c>
      <c r="T72" s="63"/>
    </row>
    <row r="73" spans="1:20" x14ac:dyDescent="0.2">
      <c r="A73" s="92"/>
      <c r="B73" s="21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5"/>
      <c r="P73" s="21"/>
      <c r="Q73" s="5"/>
      <c r="R73" s="21"/>
      <c r="S73" s="5"/>
      <c r="T73" s="63"/>
    </row>
    <row r="74" spans="1:20" x14ac:dyDescent="0.2">
      <c r="A74" s="93" t="s">
        <v>26</v>
      </c>
      <c r="B74" s="2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5"/>
      <c r="P74" s="21"/>
      <c r="Q74" s="5"/>
      <c r="R74" s="21"/>
      <c r="S74" s="5"/>
      <c r="T74" s="63"/>
    </row>
    <row r="75" spans="1:20" x14ac:dyDescent="0.2">
      <c r="A75" s="90" t="s">
        <v>84</v>
      </c>
      <c r="B75" s="21"/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5">
        <f t="shared" ref="O75:O80" si="48">SUM(C75:N75)</f>
        <v>0</v>
      </c>
      <c r="P75" s="21"/>
      <c r="Q75" s="46">
        <v>0</v>
      </c>
      <c r="R75" s="21"/>
      <c r="S75" s="46">
        <v>0</v>
      </c>
      <c r="T75" s="63"/>
    </row>
    <row r="76" spans="1:20" x14ac:dyDescent="0.2">
      <c r="A76" s="90" t="s">
        <v>92</v>
      </c>
      <c r="B76" s="21"/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">
        <f t="shared" si="48"/>
        <v>0</v>
      </c>
      <c r="P76" s="21"/>
      <c r="Q76" s="53">
        <v>0</v>
      </c>
      <c r="R76" s="21"/>
      <c r="S76" s="53">
        <v>0</v>
      </c>
      <c r="T76" s="63"/>
    </row>
    <row r="77" spans="1:20" x14ac:dyDescent="0.2">
      <c r="A77" s="90" t="s">
        <v>119</v>
      </c>
      <c r="B77" s="21"/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5">
        <f t="shared" si="48"/>
        <v>0</v>
      </c>
      <c r="P77" s="21"/>
      <c r="Q77" s="46">
        <v>0</v>
      </c>
      <c r="R77" s="21"/>
      <c r="S77" s="46">
        <v>0</v>
      </c>
      <c r="T77" s="63"/>
    </row>
    <row r="78" spans="1:20" x14ac:dyDescent="0.2">
      <c r="A78" s="90" t="s">
        <v>54</v>
      </c>
      <c r="B78" s="21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">
        <f t="shared" si="48"/>
        <v>0</v>
      </c>
      <c r="P78" s="21"/>
      <c r="Q78" s="53">
        <v>0</v>
      </c>
      <c r="R78" s="21"/>
      <c r="S78" s="53">
        <v>0</v>
      </c>
      <c r="T78" s="63"/>
    </row>
    <row r="79" spans="1:20" ht="13.5" thickBot="1" x14ac:dyDescent="0.25">
      <c r="A79" s="85" t="str">
        <f>"Dec(Inc) "&amp;A44</f>
        <v>Dec(Inc) Other Non-Cur</v>
      </c>
      <c r="B79" s="21"/>
      <c r="C79" s="177">
        <v>0</v>
      </c>
      <c r="D79" s="178">
        <v>0</v>
      </c>
      <c r="E79" s="178">
        <v>0</v>
      </c>
      <c r="F79" s="178">
        <v>0</v>
      </c>
      <c r="G79" s="178">
        <v>0</v>
      </c>
      <c r="H79" s="178">
        <v>0</v>
      </c>
      <c r="I79" s="178">
        <v>0</v>
      </c>
      <c r="J79" s="178">
        <v>0</v>
      </c>
      <c r="K79" s="178">
        <v>0</v>
      </c>
      <c r="L79" s="178">
        <v>0</v>
      </c>
      <c r="M79" s="178">
        <v>0</v>
      </c>
      <c r="N79" s="178">
        <v>0</v>
      </c>
      <c r="O79" s="71">
        <f t="shared" si="48"/>
        <v>0</v>
      </c>
      <c r="P79" s="21"/>
      <c r="Q79" s="179">
        <v>0</v>
      </c>
      <c r="R79" s="21"/>
      <c r="S79" s="179">
        <v>0</v>
      </c>
      <c r="T79" s="63"/>
    </row>
    <row r="80" spans="1:20" x14ac:dyDescent="0.2">
      <c r="A80" s="91" t="s">
        <v>41</v>
      </c>
      <c r="B80" s="21"/>
      <c r="C80" s="5">
        <f>SUM(C75:C79)</f>
        <v>0</v>
      </c>
      <c r="D80" s="5">
        <f>SUM(D75:D79)</f>
        <v>0</v>
      </c>
      <c r="E80" s="5">
        <f t="shared" ref="E80:N80" si="49">SUM(E75:E79)</f>
        <v>0</v>
      </c>
      <c r="F80" s="5">
        <f t="shared" si="49"/>
        <v>0</v>
      </c>
      <c r="G80" s="5">
        <f t="shared" si="49"/>
        <v>0</v>
      </c>
      <c r="H80" s="5">
        <f t="shared" si="49"/>
        <v>0</v>
      </c>
      <c r="I80" s="5">
        <f t="shared" si="49"/>
        <v>0</v>
      </c>
      <c r="J80" s="5">
        <f t="shared" si="49"/>
        <v>0</v>
      </c>
      <c r="K80" s="5">
        <f t="shared" si="49"/>
        <v>0</v>
      </c>
      <c r="L80" s="5">
        <f t="shared" si="49"/>
        <v>0</v>
      </c>
      <c r="M80" s="5">
        <f t="shared" si="49"/>
        <v>0</v>
      </c>
      <c r="N80" s="5">
        <f t="shared" si="49"/>
        <v>0</v>
      </c>
      <c r="O80" s="5">
        <f t="shared" si="48"/>
        <v>0</v>
      </c>
      <c r="P80" s="21"/>
      <c r="Q80" s="5">
        <f>SUM(Q75:Q79)</f>
        <v>0</v>
      </c>
      <c r="R80" s="21"/>
      <c r="S80" s="5">
        <f>SUM(S75:S79)</f>
        <v>0</v>
      </c>
      <c r="T80" s="63"/>
    </row>
    <row r="81" spans="1:27" x14ac:dyDescent="0.2">
      <c r="A81" s="92"/>
      <c r="B81" s="2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5"/>
      <c r="P81" s="21"/>
      <c r="Q81" s="5"/>
      <c r="R81" s="21"/>
      <c r="S81" s="5"/>
      <c r="T81" s="63"/>
    </row>
    <row r="82" spans="1:27" x14ac:dyDescent="0.2">
      <c r="A82" s="93" t="s">
        <v>27</v>
      </c>
      <c r="B82" s="2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"/>
      <c r="P82" s="21"/>
      <c r="Q82" s="5"/>
      <c r="R82" s="21"/>
      <c r="S82" s="5"/>
      <c r="T82" s="63"/>
    </row>
    <row r="83" spans="1:27" x14ac:dyDescent="0.2">
      <c r="A83" s="90" t="s">
        <v>29</v>
      </c>
      <c r="B83" s="21"/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5">
        <f>SUM(C83:N83)</f>
        <v>0</v>
      </c>
      <c r="P83" s="21"/>
      <c r="Q83" s="46">
        <v>0</v>
      </c>
      <c r="R83" s="21"/>
      <c r="S83" s="46">
        <v>0</v>
      </c>
      <c r="T83" s="63"/>
    </row>
    <row r="84" spans="1:27" x14ac:dyDescent="0.2">
      <c r="A84" s="82" t="s">
        <v>28</v>
      </c>
      <c r="B84" s="21"/>
      <c r="C84" s="18">
        <f>SUM(C49,C51:C52)-SUM(B51:B52)</f>
        <v>0</v>
      </c>
      <c r="D84" s="18">
        <f t="shared" ref="D84:N84" si="50">SUM(D49,D51:D52)-SUM(C49,C51:C52)</f>
        <v>0</v>
      </c>
      <c r="E84" s="18">
        <f t="shared" si="50"/>
        <v>0</v>
      </c>
      <c r="F84" s="18">
        <f t="shared" si="50"/>
        <v>0</v>
      </c>
      <c r="G84" s="18">
        <f t="shared" si="50"/>
        <v>0</v>
      </c>
      <c r="H84" s="18">
        <f t="shared" si="50"/>
        <v>0</v>
      </c>
      <c r="I84" s="18">
        <f t="shared" si="50"/>
        <v>0</v>
      </c>
      <c r="J84" s="18">
        <f t="shared" si="50"/>
        <v>0</v>
      </c>
      <c r="K84" s="18">
        <f t="shared" si="50"/>
        <v>0</v>
      </c>
      <c r="L84" s="18">
        <f t="shared" si="50"/>
        <v>0</v>
      </c>
      <c r="M84" s="18">
        <f t="shared" si="50"/>
        <v>0</v>
      </c>
      <c r="N84" s="18">
        <f t="shared" si="50"/>
        <v>0</v>
      </c>
      <c r="O84" s="5">
        <f>SUM(C84:N84)</f>
        <v>0</v>
      </c>
      <c r="P84" s="21"/>
      <c r="Q84" s="5">
        <f>SUM(Q49,Q51:Q52)-SUM(N49,N51:N52)</f>
        <v>0</v>
      </c>
      <c r="R84" s="21"/>
      <c r="S84" s="5">
        <f>SUM(S49,S51:S52)-SUM(Q49,Q51:Q52)</f>
        <v>0</v>
      </c>
      <c r="T84" s="63"/>
    </row>
    <row r="85" spans="1:27" ht="13.5" thickBot="1" x14ac:dyDescent="0.25">
      <c r="A85" s="85" t="s">
        <v>93</v>
      </c>
      <c r="B85" s="21"/>
      <c r="C85" s="177">
        <v>0</v>
      </c>
      <c r="D85" s="178">
        <v>0</v>
      </c>
      <c r="E85" s="178">
        <v>0</v>
      </c>
      <c r="F85" s="178">
        <v>0</v>
      </c>
      <c r="G85" s="178">
        <v>0</v>
      </c>
      <c r="H85" s="178">
        <v>0</v>
      </c>
      <c r="I85" s="178">
        <v>0</v>
      </c>
      <c r="J85" s="178">
        <v>0</v>
      </c>
      <c r="K85" s="178">
        <v>0</v>
      </c>
      <c r="L85" s="178">
        <v>0</v>
      </c>
      <c r="M85" s="178">
        <v>0</v>
      </c>
      <c r="N85" s="178">
        <v>0</v>
      </c>
      <c r="O85" s="71">
        <f>SUM(C85:N85)</f>
        <v>0</v>
      </c>
      <c r="P85" s="21"/>
      <c r="Q85" s="179">
        <v>0</v>
      </c>
      <c r="R85" s="21"/>
      <c r="S85" s="179">
        <v>0</v>
      </c>
      <c r="T85" s="63"/>
    </row>
    <row r="86" spans="1:27" x14ac:dyDescent="0.2">
      <c r="A86" s="91" t="s">
        <v>40</v>
      </c>
      <c r="B86" s="21"/>
      <c r="C86" s="5">
        <f>SUM(C83:C85)</f>
        <v>0</v>
      </c>
      <c r="D86" s="5">
        <f t="shared" ref="D86:N86" si="51">SUM(D83:D85)</f>
        <v>0</v>
      </c>
      <c r="E86" s="5">
        <f t="shared" si="51"/>
        <v>0</v>
      </c>
      <c r="F86" s="5">
        <f t="shared" si="51"/>
        <v>0</v>
      </c>
      <c r="G86" s="5">
        <f t="shared" si="51"/>
        <v>0</v>
      </c>
      <c r="H86" s="5">
        <f t="shared" si="51"/>
        <v>0</v>
      </c>
      <c r="I86" s="5">
        <f t="shared" si="51"/>
        <v>0</v>
      </c>
      <c r="J86" s="5">
        <f t="shared" si="51"/>
        <v>0</v>
      </c>
      <c r="K86" s="5">
        <f t="shared" si="51"/>
        <v>0</v>
      </c>
      <c r="L86" s="5">
        <f t="shared" si="51"/>
        <v>0</v>
      </c>
      <c r="M86" s="5">
        <f t="shared" si="51"/>
        <v>0</v>
      </c>
      <c r="N86" s="5">
        <f t="shared" si="51"/>
        <v>0</v>
      </c>
      <c r="O86" s="5">
        <f>SUM(C86:N86)</f>
        <v>0</v>
      </c>
      <c r="P86" s="21"/>
      <c r="Q86" s="5">
        <f>SUM(Q83:Q85)</f>
        <v>0</v>
      </c>
      <c r="R86" s="21"/>
      <c r="S86" s="5">
        <f>SUM(S83:S85)</f>
        <v>0</v>
      </c>
      <c r="T86" s="63"/>
    </row>
    <row r="87" spans="1:27" ht="13.5" thickBot="1" x14ac:dyDescent="0.25">
      <c r="A87" s="94"/>
      <c r="B87" s="21"/>
      <c r="C87" s="131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71"/>
      <c r="P87" s="21"/>
      <c r="Q87" s="80"/>
      <c r="R87" s="21"/>
      <c r="S87" s="80"/>
      <c r="T87" s="63"/>
    </row>
    <row r="88" spans="1:27" x14ac:dyDescent="0.2">
      <c r="A88" s="81" t="s">
        <v>30</v>
      </c>
      <c r="B88" s="21"/>
      <c r="C88" s="5">
        <f t="shared" ref="C88:N88" si="52">C72+C80+C86</f>
        <v>0</v>
      </c>
      <c r="D88" s="5">
        <f t="shared" si="52"/>
        <v>0</v>
      </c>
      <c r="E88" s="5">
        <f t="shared" si="52"/>
        <v>0</v>
      </c>
      <c r="F88" s="5">
        <f t="shared" si="52"/>
        <v>0</v>
      </c>
      <c r="G88" s="5">
        <f t="shared" si="52"/>
        <v>0</v>
      </c>
      <c r="H88" s="5">
        <f t="shared" si="52"/>
        <v>0</v>
      </c>
      <c r="I88" s="5">
        <f t="shared" si="52"/>
        <v>0</v>
      </c>
      <c r="J88" s="5">
        <f t="shared" si="52"/>
        <v>0</v>
      </c>
      <c r="K88" s="5">
        <f t="shared" si="52"/>
        <v>0</v>
      </c>
      <c r="L88" s="5">
        <f t="shared" si="52"/>
        <v>0</v>
      </c>
      <c r="M88" s="5">
        <f t="shared" si="52"/>
        <v>0</v>
      </c>
      <c r="N88" s="5">
        <f t="shared" si="52"/>
        <v>0</v>
      </c>
      <c r="O88" s="5">
        <f>SUM(C88:N88)</f>
        <v>0</v>
      </c>
      <c r="P88" s="21"/>
      <c r="Q88" s="5">
        <f>Q72+Q80+Q86</f>
        <v>0</v>
      </c>
      <c r="R88" s="21"/>
      <c r="S88" s="5">
        <f>S72+S80+S86</f>
        <v>0</v>
      </c>
      <c r="T88" s="63"/>
    </row>
    <row r="89" spans="1:27" x14ac:dyDescent="0.2">
      <c r="A89" s="92"/>
      <c r="B89" s="2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5"/>
      <c r="P89" s="21"/>
      <c r="Q89" s="5"/>
      <c r="R89" s="21"/>
      <c r="S89" s="5"/>
      <c r="T89" s="63"/>
    </row>
    <row r="90" spans="1:27" ht="13.5" thickBot="1" x14ac:dyDescent="0.25">
      <c r="A90" s="95" t="s">
        <v>31</v>
      </c>
      <c r="B90" s="21"/>
      <c r="C90" s="78">
        <f t="shared" ref="C90:N90" si="53">C62+C88</f>
        <v>0</v>
      </c>
      <c r="D90" s="78">
        <f t="shared" si="53"/>
        <v>0</v>
      </c>
      <c r="E90" s="78">
        <f t="shared" si="53"/>
        <v>0</v>
      </c>
      <c r="F90" s="78">
        <f t="shared" si="53"/>
        <v>0</v>
      </c>
      <c r="G90" s="78">
        <f t="shared" si="53"/>
        <v>0</v>
      </c>
      <c r="H90" s="78">
        <f t="shared" si="53"/>
        <v>0</v>
      </c>
      <c r="I90" s="78">
        <f t="shared" si="53"/>
        <v>0</v>
      </c>
      <c r="J90" s="78">
        <f t="shared" si="53"/>
        <v>0</v>
      </c>
      <c r="K90" s="78">
        <f t="shared" si="53"/>
        <v>0</v>
      </c>
      <c r="L90" s="78">
        <f t="shared" si="53"/>
        <v>0</v>
      </c>
      <c r="M90" s="78">
        <f t="shared" si="53"/>
        <v>0</v>
      </c>
      <c r="N90" s="78">
        <f t="shared" si="53"/>
        <v>0</v>
      </c>
      <c r="O90" s="5">
        <f>N90</f>
        <v>0</v>
      </c>
      <c r="P90" s="21"/>
      <c r="Q90" s="5">
        <f>Q62+Q88</f>
        <v>0</v>
      </c>
      <c r="R90" s="21"/>
      <c r="S90" s="5">
        <f>S62+S88</f>
        <v>0</v>
      </c>
      <c r="T90" s="63"/>
    </row>
    <row r="91" spans="1:27" s="9" customFormat="1" ht="13.5" thickTop="1" x14ac:dyDescent="0.2">
      <c r="A91" s="68"/>
      <c r="B91" s="30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70"/>
      <c r="Q91" s="69"/>
      <c r="S91" s="69"/>
      <c r="X91" s="48"/>
      <c r="Y91" s="48"/>
      <c r="Z91" s="48"/>
      <c r="AA91" s="48"/>
    </row>
    <row r="92" spans="1:27" hidden="1" x14ac:dyDescent="0.2">
      <c r="B92" s="18"/>
      <c r="C92" s="112">
        <v>1</v>
      </c>
      <c r="D92" s="112">
        <v>2</v>
      </c>
      <c r="E92" s="112">
        <v>3</v>
      </c>
      <c r="F92" s="112">
        <v>4</v>
      </c>
      <c r="G92" s="112">
        <v>5</v>
      </c>
      <c r="H92" s="112">
        <v>6</v>
      </c>
      <c r="I92" s="112">
        <v>7</v>
      </c>
      <c r="J92" s="112">
        <v>8</v>
      </c>
      <c r="K92" s="112">
        <v>9</v>
      </c>
      <c r="L92" s="112">
        <v>10</v>
      </c>
      <c r="M92" s="112">
        <v>11</v>
      </c>
      <c r="N92" s="112">
        <v>12</v>
      </c>
      <c r="O92" s="26"/>
      <c r="T92" s="39"/>
    </row>
    <row r="93" spans="1:27" ht="12.75" hidden="1" customHeight="1" x14ac:dyDescent="0.2">
      <c r="B93" s="118" t="s">
        <v>19</v>
      </c>
      <c r="C93" s="119">
        <f>B51*(T51/100)/12</f>
        <v>0</v>
      </c>
      <c r="D93" s="119">
        <f>C96*(T51/100)/12</f>
        <v>0</v>
      </c>
      <c r="E93" s="119">
        <f>D96*(T51/100)/12</f>
        <v>0</v>
      </c>
      <c r="F93" s="119">
        <f>E96*(T51/100)/12</f>
        <v>0</v>
      </c>
      <c r="G93" s="119">
        <f>F96*(T51/100)/12</f>
        <v>0</v>
      </c>
      <c r="H93" s="119">
        <f>G96*(T51/100)/12</f>
        <v>0</v>
      </c>
      <c r="I93" s="119">
        <f>H96*(T51/100)/12</f>
        <v>0</v>
      </c>
      <c r="J93" s="119">
        <f>I96*(T51/100)/12</f>
        <v>0</v>
      </c>
      <c r="K93" s="119">
        <f>J96*(T51/100)/12</f>
        <v>0</v>
      </c>
      <c r="L93" s="119">
        <f>K96*(T51/100)/12</f>
        <v>0</v>
      </c>
      <c r="M93" s="119">
        <f>L96*(T51/100)/12</f>
        <v>0</v>
      </c>
      <c r="N93" s="119">
        <f>M96*(T51/100)/12</f>
        <v>0</v>
      </c>
      <c r="O93" s="120">
        <f>SUM(C93:N93)</f>
        <v>0</v>
      </c>
      <c r="R93" s="9"/>
      <c r="S93" s="9"/>
      <c r="T93" s="8"/>
    </row>
    <row r="94" spans="1:27" ht="12.75" hidden="1" customHeight="1" x14ac:dyDescent="0.2">
      <c r="B94" s="116" t="s">
        <v>18</v>
      </c>
      <c r="C94" s="109">
        <f>C95-C93</f>
        <v>0</v>
      </c>
      <c r="D94" s="109">
        <f t="shared" ref="D94:N94" si="54">D95-D93</f>
        <v>0</v>
      </c>
      <c r="E94" s="109">
        <f t="shared" si="54"/>
        <v>0</v>
      </c>
      <c r="F94" s="109">
        <f t="shared" si="54"/>
        <v>0</v>
      </c>
      <c r="G94" s="109">
        <f t="shared" si="54"/>
        <v>0</v>
      </c>
      <c r="H94" s="109">
        <f t="shared" si="54"/>
        <v>0</v>
      </c>
      <c r="I94" s="109">
        <f t="shared" si="54"/>
        <v>0</v>
      </c>
      <c r="J94" s="109">
        <f t="shared" si="54"/>
        <v>0</v>
      </c>
      <c r="K94" s="109">
        <f t="shared" si="54"/>
        <v>0</v>
      </c>
      <c r="L94" s="109">
        <f t="shared" si="54"/>
        <v>0</v>
      </c>
      <c r="M94" s="109">
        <f t="shared" si="54"/>
        <v>0</v>
      </c>
      <c r="N94" s="109">
        <f t="shared" si="54"/>
        <v>0</v>
      </c>
      <c r="O94" s="110">
        <f>SUM(C94:N94)</f>
        <v>0</v>
      </c>
      <c r="R94" s="9"/>
      <c r="S94" s="9"/>
      <c r="T94" s="60"/>
    </row>
    <row r="95" spans="1:27" ht="12.75" hidden="1" customHeight="1" x14ac:dyDescent="0.2">
      <c r="B95" s="118" t="s">
        <v>17</v>
      </c>
      <c r="C95" s="119">
        <f>IF(C92&lt;=V51,B51*((1+((T51/100)/12))-1)/(1-(1+((T51/100)/12))^(-V51)))</f>
        <v>0</v>
      </c>
      <c r="D95" s="119">
        <f>IF(D92&lt;=V51,C95)</f>
        <v>0</v>
      </c>
      <c r="E95" s="119">
        <f>IF(E92&lt;=V51,C95)</f>
        <v>0</v>
      </c>
      <c r="F95" s="119">
        <f>IF(F92&lt;=V51,C95)</f>
        <v>0</v>
      </c>
      <c r="G95" s="119">
        <f>IF(G92&lt;=V51,C95)</f>
        <v>0</v>
      </c>
      <c r="H95" s="119">
        <f>IF(H92&lt;=V51,C95)</f>
        <v>0</v>
      </c>
      <c r="I95" s="119">
        <f>IF(I92&lt;=V51,C95)</f>
        <v>0</v>
      </c>
      <c r="J95" s="119">
        <f>IF(J92&lt;=V51,C95)</f>
        <v>0</v>
      </c>
      <c r="K95" s="119">
        <f>IF(K92&lt;=V51,C95)</f>
        <v>0</v>
      </c>
      <c r="L95" s="119">
        <f>IF(L92&lt;=V51,C95)</f>
        <v>0</v>
      </c>
      <c r="M95" s="119">
        <f>IF(M92&lt;=V51,C95)</f>
        <v>0</v>
      </c>
      <c r="N95" s="119">
        <f>IF(N92&lt;=V51,C95)</f>
        <v>0</v>
      </c>
      <c r="O95" s="120">
        <f>SUM(C95:N95)</f>
        <v>0</v>
      </c>
      <c r="P95" s="9"/>
      <c r="Q95" s="9"/>
      <c r="R95" s="9"/>
      <c r="S95" s="9"/>
      <c r="T95" s="8"/>
    </row>
    <row r="96" spans="1:27" ht="13.5" hidden="1" customHeight="1" x14ac:dyDescent="0.2">
      <c r="B96" s="116" t="s">
        <v>20</v>
      </c>
      <c r="C96" s="111">
        <f>B51-C94</f>
        <v>0</v>
      </c>
      <c r="D96" s="111">
        <f t="shared" ref="D96:N96" si="55">C96-D94</f>
        <v>0</v>
      </c>
      <c r="E96" s="111">
        <f t="shared" si="55"/>
        <v>0</v>
      </c>
      <c r="F96" s="111">
        <f t="shared" si="55"/>
        <v>0</v>
      </c>
      <c r="G96" s="111">
        <f t="shared" si="55"/>
        <v>0</v>
      </c>
      <c r="H96" s="111">
        <f t="shared" si="55"/>
        <v>0</v>
      </c>
      <c r="I96" s="111">
        <f t="shared" si="55"/>
        <v>0</v>
      </c>
      <c r="J96" s="111">
        <f t="shared" si="55"/>
        <v>0</v>
      </c>
      <c r="K96" s="111">
        <f t="shared" si="55"/>
        <v>0</v>
      </c>
      <c r="L96" s="111">
        <f t="shared" si="55"/>
        <v>0</v>
      </c>
      <c r="M96" s="111">
        <f t="shared" si="55"/>
        <v>0</v>
      </c>
      <c r="N96" s="111">
        <f t="shared" si="55"/>
        <v>0</v>
      </c>
      <c r="O96" s="113"/>
      <c r="P96" s="9"/>
      <c r="Q96" s="9"/>
      <c r="R96" s="9"/>
      <c r="S96" s="9"/>
      <c r="T96" s="8"/>
    </row>
    <row r="97" spans="1:20" hidden="1" x14ac:dyDescent="0.2">
      <c r="B97" s="18"/>
      <c r="C97" s="112">
        <v>13</v>
      </c>
      <c r="D97" s="112">
        <v>14</v>
      </c>
      <c r="E97" s="112">
        <v>15</v>
      </c>
      <c r="F97" s="112">
        <v>16</v>
      </c>
      <c r="G97" s="112">
        <v>17</v>
      </c>
      <c r="H97" s="112">
        <v>18</v>
      </c>
      <c r="I97" s="112">
        <v>19</v>
      </c>
      <c r="J97" s="112">
        <v>20</v>
      </c>
      <c r="K97" s="112">
        <v>21</v>
      </c>
      <c r="L97" s="112">
        <v>22</v>
      </c>
      <c r="M97" s="112">
        <v>23</v>
      </c>
      <c r="N97" s="112">
        <v>24</v>
      </c>
      <c r="O97" s="113"/>
      <c r="P97" s="43"/>
      <c r="Q97" s="9"/>
      <c r="R97" s="9"/>
      <c r="S97" s="9"/>
      <c r="T97" s="8"/>
    </row>
    <row r="98" spans="1:20" ht="12.75" hidden="1" customHeight="1" x14ac:dyDescent="0.2">
      <c r="B98" s="118" t="s">
        <v>19</v>
      </c>
      <c r="C98" s="119">
        <f>N96*(T51/100)/12</f>
        <v>0</v>
      </c>
      <c r="D98" s="119">
        <f>C101*(T51/100)/12</f>
        <v>0</v>
      </c>
      <c r="E98" s="119">
        <f>D101*(T51/100)/12</f>
        <v>0</v>
      </c>
      <c r="F98" s="119">
        <f>E101*(T51/100)/12</f>
        <v>0</v>
      </c>
      <c r="G98" s="119">
        <f>F101*(T51/100)/12</f>
        <v>0</v>
      </c>
      <c r="H98" s="119">
        <f>G101*(T51/100)/12</f>
        <v>0</v>
      </c>
      <c r="I98" s="119">
        <f>H101*(T51/100)/12</f>
        <v>0</v>
      </c>
      <c r="J98" s="119">
        <f>I101*(T51/100)/12</f>
        <v>0</v>
      </c>
      <c r="K98" s="119">
        <f>J101*(T51/100)/12</f>
        <v>0</v>
      </c>
      <c r="L98" s="119">
        <f>K101*(T51/100)/12</f>
        <v>0</v>
      </c>
      <c r="M98" s="119">
        <f>L101*(T51/100)/12</f>
        <v>0</v>
      </c>
      <c r="N98" s="119">
        <f>M101*(T51/100)/12</f>
        <v>0</v>
      </c>
      <c r="O98" s="120">
        <f>SUM(C98:N98)</f>
        <v>0</v>
      </c>
      <c r="P98" s="9"/>
      <c r="Q98" s="9"/>
      <c r="R98" s="9"/>
      <c r="S98" s="9"/>
      <c r="T98" s="8"/>
    </row>
    <row r="99" spans="1:20" ht="12.75" hidden="1" customHeight="1" x14ac:dyDescent="0.2">
      <c r="B99" s="116" t="s">
        <v>18</v>
      </c>
      <c r="C99" s="109">
        <f>C100-C98</f>
        <v>0</v>
      </c>
      <c r="D99" s="109">
        <f t="shared" ref="D99:N99" si="56">D100-D98</f>
        <v>0</v>
      </c>
      <c r="E99" s="109">
        <f t="shared" si="56"/>
        <v>0</v>
      </c>
      <c r="F99" s="109">
        <f t="shared" si="56"/>
        <v>0</v>
      </c>
      <c r="G99" s="109">
        <f t="shared" si="56"/>
        <v>0</v>
      </c>
      <c r="H99" s="109">
        <f t="shared" si="56"/>
        <v>0</v>
      </c>
      <c r="I99" s="109">
        <f t="shared" si="56"/>
        <v>0</v>
      </c>
      <c r="J99" s="109">
        <f t="shared" si="56"/>
        <v>0</v>
      </c>
      <c r="K99" s="109">
        <f t="shared" si="56"/>
        <v>0</v>
      </c>
      <c r="L99" s="109">
        <f t="shared" si="56"/>
        <v>0</v>
      </c>
      <c r="M99" s="109">
        <f t="shared" si="56"/>
        <v>0</v>
      </c>
      <c r="N99" s="109">
        <f t="shared" si="56"/>
        <v>0</v>
      </c>
      <c r="O99" s="114">
        <f>SUM(C99:N99)</f>
        <v>0</v>
      </c>
      <c r="P99" s="31"/>
      <c r="Q99" s="9"/>
      <c r="R99" s="9"/>
      <c r="S99" s="9"/>
      <c r="T99" s="8"/>
    </row>
    <row r="100" spans="1:20" ht="12.75" hidden="1" customHeight="1" x14ac:dyDescent="0.2">
      <c r="B100" s="118" t="s">
        <v>17</v>
      </c>
      <c r="C100" s="119">
        <f>IF(C97&lt;=V51,C95)</f>
        <v>0</v>
      </c>
      <c r="D100" s="119">
        <f>IF(D97&lt;=V51,C95)</f>
        <v>0</v>
      </c>
      <c r="E100" s="119">
        <f>IF(E97&lt;=V51,C95)</f>
        <v>0</v>
      </c>
      <c r="F100" s="119">
        <f>IF(F97&lt;=V51,C95)</f>
        <v>0</v>
      </c>
      <c r="G100" s="119">
        <f>IF(G97&lt;=V51,C95)</f>
        <v>0</v>
      </c>
      <c r="H100" s="119">
        <f>IF(H97&lt;=V51,C95)</f>
        <v>0</v>
      </c>
      <c r="I100" s="119">
        <f>IF(I97&lt;=V51,C95)</f>
        <v>0</v>
      </c>
      <c r="J100" s="119">
        <f>IF(J97&lt;=V51,C95)</f>
        <v>0</v>
      </c>
      <c r="K100" s="119">
        <f>IF(K97&lt;=V51,C95)</f>
        <v>0</v>
      </c>
      <c r="L100" s="119">
        <f>IF(L97&lt;=V51,C95)</f>
        <v>0</v>
      </c>
      <c r="M100" s="119">
        <f>IF(M97&lt;=V51,C95)</f>
        <v>0</v>
      </c>
      <c r="N100" s="119">
        <f>IF(N97&lt;=V51,C95)</f>
        <v>0</v>
      </c>
      <c r="O100" s="120">
        <f>SUM(C100:N100)</f>
        <v>0</v>
      </c>
      <c r="P100" s="31"/>
      <c r="Q100" s="9"/>
      <c r="R100" s="9"/>
      <c r="S100" s="9"/>
      <c r="T100" s="8"/>
    </row>
    <row r="101" spans="1:20" ht="12.75" hidden="1" customHeight="1" x14ac:dyDescent="0.2">
      <c r="B101" s="116" t="s">
        <v>20</v>
      </c>
      <c r="C101" s="111">
        <f>N96-C99</f>
        <v>0</v>
      </c>
      <c r="D101" s="111">
        <f t="shared" ref="D101:N101" si="57">C101-D99</f>
        <v>0</v>
      </c>
      <c r="E101" s="111">
        <f t="shared" si="57"/>
        <v>0</v>
      </c>
      <c r="F101" s="111">
        <f t="shared" si="57"/>
        <v>0</v>
      </c>
      <c r="G101" s="111">
        <f t="shared" si="57"/>
        <v>0</v>
      </c>
      <c r="H101" s="111">
        <f t="shared" si="57"/>
        <v>0</v>
      </c>
      <c r="I101" s="111">
        <f>H101-I99</f>
        <v>0</v>
      </c>
      <c r="J101" s="111">
        <f t="shared" si="57"/>
        <v>0</v>
      </c>
      <c r="K101" s="111">
        <f t="shared" si="57"/>
        <v>0</v>
      </c>
      <c r="L101" s="111">
        <f t="shared" si="57"/>
        <v>0</v>
      </c>
      <c r="M101" s="111">
        <f>L101-M99</f>
        <v>0</v>
      </c>
      <c r="N101" s="111">
        <f t="shared" si="57"/>
        <v>0</v>
      </c>
      <c r="O101" s="113"/>
      <c r="P101" s="44"/>
      <c r="Q101" s="9"/>
      <c r="R101" s="9"/>
      <c r="S101" s="9"/>
      <c r="T101" s="8"/>
    </row>
    <row r="102" spans="1:20" hidden="1" x14ac:dyDescent="0.2">
      <c r="B102" s="18"/>
      <c r="C102" s="112">
        <v>25</v>
      </c>
      <c r="D102" s="112">
        <v>26</v>
      </c>
      <c r="E102" s="112">
        <v>27</v>
      </c>
      <c r="F102" s="112">
        <v>28</v>
      </c>
      <c r="G102" s="112">
        <v>29</v>
      </c>
      <c r="H102" s="112">
        <v>30</v>
      </c>
      <c r="I102" s="112">
        <v>31</v>
      </c>
      <c r="J102" s="112">
        <v>32</v>
      </c>
      <c r="K102" s="112">
        <v>33</v>
      </c>
      <c r="L102" s="112">
        <v>34</v>
      </c>
      <c r="M102" s="112">
        <v>35</v>
      </c>
      <c r="N102" s="112">
        <v>36</v>
      </c>
      <c r="O102" s="113"/>
      <c r="P102" s="9"/>
      <c r="Q102" s="9"/>
      <c r="R102" s="9"/>
      <c r="S102" s="9"/>
      <c r="T102" s="35"/>
    </row>
    <row r="103" spans="1:20" ht="12.75" hidden="1" customHeight="1" x14ac:dyDescent="0.2">
      <c r="B103" s="118" t="s">
        <v>19</v>
      </c>
      <c r="C103" s="119">
        <f>N101*(T51/100)/12</f>
        <v>0</v>
      </c>
      <c r="D103" s="119">
        <f>C106*(T51/100)/12</f>
        <v>0</v>
      </c>
      <c r="E103" s="119">
        <f>D106*(T51/100)/12</f>
        <v>0</v>
      </c>
      <c r="F103" s="119">
        <f>E106*(T51/100)/12</f>
        <v>0</v>
      </c>
      <c r="G103" s="119">
        <f>F106*(T51/100)/12</f>
        <v>0</v>
      </c>
      <c r="H103" s="119">
        <f>G106*(T51/100)/12</f>
        <v>0</v>
      </c>
      <c r="I103" s="119">
        <f>H106*(T51/100)/12</f>
        <v>0</v>
      </c>
      <c r="J103" s="119">
        <f>I106*(T51/100)/12</f>
        <v>0</v>
      </c>
      <c r="K103" s="119">
        <f>J106*(T51/100)/12</f>
        <v>0</v>
      </c>
      <c r="L103" s="119">
        <f>K106*(T51/100)/12</f>
        <v>0</v>
      </c>
      <c r="M103" s="119">
        <f>L106*(T51/100)/12</f>
        <v>0</v>
      </c>
      <c r="N103" s="119">
        <f>M106*(T51/100)/12</f>
        <v>0</v>
      </c>
      <c r="O103" s="120">
        <f>SUM(C103:N103)</f>
        <v>0</v>
      </c>
      <c r="P103" s="31"/>
      <c r="Q103" s="9"/>
      <c r="R103" s="9"/>
      <c r="S103" s="9"/>
      <c r="T103" s="8"/>
    </row>
    <row r="104" spans="1:20" ht="12.75" hidden="1" customHeight="1" x14ac:dyDescent="0.2">
      <c r="B104" s="116" t="s">
        <v>18</v>
      </c>
      <c r="C104" s="109">
        <f t="shared" ref="C104:N104" si="58">C105-C103</f>
        <v>0</v>
      </c>
      <c r="D104" s="109">
        <f t="shared" si="58"/>
        <v>0</v>
      </c>
      <c r="E104" s="109">
        <f t="shared" si="58"/>
        <v>0</v>
      </c>
      <c r="F104" s="109">
        <f t="shared" si="58"/>
        <v>0</v>
      </c>
      <c r="G104" s="109">
        <f t="shared" si="58"/>
        <v>0</v>
      </c>
      <c r="H104" s="109">
        <f t="shared" si="58"/>
        <v>0</v>
      </c>
      <c r="I104" s="109">
        <f t="shared" si="58"/>
        <v>0</v>
      </c>
      <c r="J104" s="109">
        <f t="shared" si="58"/>
        <v>0</v>
      </c>
      <c r="K104" s="109">
        <f t="shared" si="58"/>
        <v>0</v>
      </c>
      <c r="L104" s="109">
        <f t="shared" si="58"/>
        <v>0</v>
      </c>
      <c r="M104" s="109">
        <f t="shared" si="58"/>
        <v>0</v>
      </c>
      <c r="N104" s="109">
        <f t="shared" si="58"/>
        <v>0</v>
      </c>
      <c r="O104" s="114">
        <f>SUM(C104:N104)</f>
        <v>0</v>
      </c>
      <c r="P104" s="9"/>
      <c r="Q104" s="9"/>
      <c r="R104" s="9"/>
      <c r="S104" s="9"/>
      <c r="T104" s="8"/>
    </row>
    <row r="105" spans="1:20" ht="13.5" hidden="1" customHeight="1" x14ac:dyDescent="0.2">
      <c r="B105" s="118" t="s">
        <v>17</v>
      </c>
      <c r="C105" s="119">
        <f>IF(C102&lt;=V51,C95)</f>
        <v>0</v>
      </c>
      <c r="D105" s="119">
        <f>IF(D102&lt;=V51,C95)</f>
        <v>0</v>
      </c>
      <c r="E105" s="119">
        <f>IF(E102&lt;=V51,C95)</f>
        <v>0</v>
      </c>
      <c r="F105" s="119">
        <f>IF(F102&lt;=V51,C95)</f>
        <v>0</v>
      </c>
      <c r="G105" s="119">
        <f>IF(G102&lt;=V51,C95)</f>
        <v>0</v>
      </c>
      <c r="H105" s="119">
        <f>IF(H102&lt;=V51,C95)</f>
        <v>0</v>
      </c>
      <c r="I105" s="119">
        <f>IF(I102&lt;=V51,C95)</f>
        <v>0</v>
      </c>
      <c r="J105" s="119">
        <f>IF(J102&lt;=V51,C95)</f>
        <v>0</v>
      </c>
      <c r="K105" s="119">
        <f>IF(K102&lt;=V51,C95)</f>
        <v>0</v>
      </c>
      <c r="L105" s="119">
        <f>IF(L102&lt;=V51,C95)</f>
        <v>0</v>
      </c>
      <c r="M105" s="119">
        <f>IF(M102&lt;=V51,C95)</f>
        <v>0</v>
      </c>
      <c r="N105" s="119">
        <f>IF(N102&lt;=V51,C95)</f>
        <v>0</v>
      </c>
      <c r="O105" s="120">
        <f>SUM(C105:N105)</f>
        <v>0</v>
      </c>
      <c r="P105" s="6"/>
      <c r="Q105" s="9"/>
      <c r="R105" s="9"/>
      <c r="S105" s="9"/>
      <c r="T105" s="8"/>
    </row>
    <row r="106" spans="1:20" ht="12.75" hidden="1" customHeight="1" x14ac:dyDescent="0.2">
      <c r="B106" s="116" t="s">
        <v>20</v>
      </c>
      <c r="C106" s="111">
        <f>N101-C104</f>
        <v>0</v>
      </c>
      <c r="D106" s="111">
        <f t="shared" ref="D106:N106" si="59">C106-D104</f>
        <v>0</v>
      </c>
      <c r="E106" s="111">
        <f t="shared" si="59"/>
        <v>0</v>
      </c>
      <c r="F106" s="111">
        <f t="shared" si="59"/>
        <v>0</v>
      </c>
      <c r="G106" s="111">
        <f t="shared" si="59"/>
        <v>0</v>
      </c>
      <c r="H106" s="111">
        <f t="shared" si="59"/>
        <v>0</v>
      </c>
      <c r="I106" s="111">
        <f>H106-I104</f>
        <v>0</v>
      </c>
      <c r="J106" s="111">
        <f t="shared" si="59"/>
        <v>0</v>
      </c>
      <c r="K106" s="111">
        <f t="shared" si="59"/>
        <v>0</v>
      </c>
      <c r="L106" s="111">
        <f t="shared" si="59"/>
        <v>0</v>
      </c>
      <c r="M106" s="111">
        <f>L106-M104</f>
        <v>0</v>
      </c>
      <c r="N106" s="111">
        <f t="shared" si="59"/>
        <v>0</v>
      </c>
      <c r="O106" s="113"/>
      <c r="P106" s="6"/>
      <c r="Q106" s="9"/>
      <c r="R106" s="9"/>
      <c r="S106" s="9"/>
      <c r="T106" s="8"/>
    </row>
    <row r="107" spans="1:20" hidden="1" x14ac:dyDescent="0.2">
      <c r="B107" s="115"/>
      <c r="C107" s="112">
        <v>37</v>
      </c>
      <c r="D107" s="112">
        <v>38</v>
      </c>
      <c r="E107" s="112">
        <v>39</v>
      </c>
      <c r="F107" s="112">
        <v>40</v>
      </c>
      <c r="G107" s="112">
        <v>41</v>
      </c>
      <c r="H107" s="112">
        <v>42</v>
      </c>
      <c r="I107" s="112">
        <v>43</v>
      </c>
      <c r="J107" s="112">
        <v>44</v>
      </c>
      <c r="K107" s="112">
        <v>45</v>
      </c>
      <c r="L107" s="112">
        <v>46</v>
      </c>
      <c r="M107" s="112">
        <v>47</v>
      </c>
      <c r="N107" s="112">
        <v>48</v>
      </c>
      <c r="O107" s="108"/>
      <c r="P107" s="6"/>
      <c r="Q107" s="9"/>
      <c r="R107" s="9"/>
      <c r="S107" s="9"/>
      <c r="T107" s="37"/>
    </row>
    <row r="108" spans="1:20" ht="12.75" hidden="1" customHeight="1" x14ac:dyDescent="0.2">
      <c r="B108" s="118" t="s">
        <v>19</v>
      </c>
      <c r="C108" s="119">
        <f>N106*(T51/100)/12</f>
        <v>0</v>
      </c>
      <c r="D108" s="119">
        <f>C111*(T51/100)/12</f>
        <v>0</v>
      </c>
      <c r="E108" s="119">
        <f>D111*(T51/100)/12</f>
        <v>0</v>
      </c>
      <c r="F108" s="119">
        <f>E111*(T51/100)/12</f>
        <v>0</v>
      </c>
      <c r="G108" s="119">
        <f>F111*(T51/100)/12</f>
        <v>0</v>
      </c>
      <c r="H108" s="119">
        <f>G111*(T51/100)/12</f>
        <v>0</v>
      </c>
      <c r="I108" s="119">
        <f>H111*(T51/100)/12</f>
        <v>0</v>
      </c>
      <c r="J108" s="119">
        <f>I111*(T51/100)/12</f>
        <v>0</v>
      </c>
      <c r="K108" s="119">
        <f>J111*(T51/100)/12</f>
        <v>0</v>
      </c>
      <c r="L108" s="119">
        <f>K111*(T51/100)/12</f>
        <v>0</v>
      </c>
      <c r="M108" s="119">
        <f>L111*(T51/100)/12</f>
        <v>0</v>
      </c>
      <c r="N108" s="119">
        <f>M111*(T51/100)/12</f>
        <v>0</v>
      </c>
      <c r="O108" s="120">
        <f>SUM(C108:N108)</f>
        <v>0</v>
      </c>
      <c r="P108" s="6"/>
      <c r="Q108" s="9"/>
      <c r="R108" s="9"/>
      <c r="S108" s="9"/>
      <c r="T108" s="8"/>
    </row>
    <row r="109" spans="1:20" ht="12.75" hidden="1" customHeight="1" x14ac:dyDescent="0.2">
      <c r="B109" s="116" t="s">
        <v>18</v>
      </c>
      <c r="C109" s="109">
        <f t="shared" ref="C109:N109" si="60">C110-C108</f>
        <v>0</v>
      </c>
      <c r="D109" s="109">
        <f t="shared" si="60"/>
        <v>0</v>
      </c>
      <c r="E109" s="109">
        <f t="shared" si="60"/>
        <v>0</v>
      </c>
      <c r="F109" s="109">
        <f t="shared" si="60"/>
        <v>0</v>
      </c>
      <c r="G109" s="109">
        <f t="shared" si="60"/>
        <v>0</v>
      </c>
      <c r="H109" s="109">
        <f t="shared" si="60"/>
        <v>0</v>
      </c>
      <c r="I109" s="109">
        <f t="shared" si="60"/>
        <v>0</v>
      </c>
      <c r="J109" s="109">
        <f t="shared" si="60"/>
        <v>0</v>
      </c>
      <c r="K109" s="109">
        <f t="shared" si="60"/>
        <v>0</v>
      </c>
      <c r="L109" s="109">
        <f t="shared" si="60"/>
        <v>0</v>
      </c>
      <c r="M109" s="109">
        <f t="shared" si="60"/>
        <v>0</v>
      </c>
      <c r="N109" s="109">
        <f t="shared" si="60"/>
        <v>0</v>
      </c>
      <c r="O109" s="114">
        <f>SUM(C109:N109)</f>
        <v>0</v>
      </c>
      <c r="R109" s="9"/>
      <c r="S109" s="9"/>
      <c r="T109" s="8"/>
    </row>
    <row r="110" spans="1:20" ht="12.75" hidden="1" customHeight="1" x14ac:dyDescent="0.2">
      <c r="B110" s="118" t="s">
        <v>17</v>
      </c>
      <c r="C110" s="119">
        <f>IF(C107&lt;=V51,C95)</f>
        <v>0</v>
      </c>
      <c r="D110" s="119">
        <f>IF(D107&lt;=V51,C95)</f>
        <v>0</v>
      </c>
      <c r="E110" s="119">
        <f>IF(E107&lt;=V51,C95)</f>
        <v>0</v>
      </c>
      <c r="F110" s="119">
        <f>IF(F107&lt;=V51,C95)</f>
        <v>0</v>
      </c>
      <c r="G110" s="119">
        <f>IF(G107&lt;=V51,C95)</f>
        <v>0</v>
      </c>
      <c r="H110" s="119">
        <f>IF(H107&lt;=V51,C95)</f>
        <v>0</v>
      </c>
      <c r="I110" s="119">
        <f>IF(I107&lt;=V51,C95)</f>
        <v>0</v>
      </c>
      <c r="J110" s="119">
        <f>IF(J107&lt;=V51,C95)</f>
        <v>0</v>
      </c>
      <c r="K110" s="119">
        <f>IF(K107&lt;=V51,C95)</f>
        <v>0</v>
      </c>
      <c r="L110" s="119">
        <f>IF(L107&lt;=V51,C95)</f>
        <v>0</v>
      </c>
      <c r="M110" s="119">
        <f>IF(M107&lt;=V51,C95)</f>
        <v>0</v>
      </c>
      <c r="N110" s="119">
        <f>IF(N107&lt;=V51,C95)</f>
        <v>0</v>
      </c>
      <c r="O110" s="120">
        <f>SUM(C110:N110)</f>
        <v>0</v>
      </c>
      <c r="R110" s="9"/>
      <c r="S110" s="9"/>
      <c r="T110" s="8"/>
    </row>
    <row r="111" spans="1:20" ht="12.75" hidden="1" customHeight="1" x14ac:dyDescent="0.2">
      <c r="B111" s="116" t="s">
        <v>20</v>
      </c>
      <c r="C111" s="111">
        <f>N106-C109</f>
        <v>0</v>
      </c>
      <c r="D111" s="111">
        <f t="shared" ref="D111:L111" si="61">C111-D109</f>
        <v>0</v>
      </c>
      <c r="E111" s="111">
        <f t="shared" si="61"/>
        <v>0</v>
      </c>
      <c r="F111" s="111">
        <f t="shared" si="61"/>
        <v>0</v>
      </c>
      <c r="G111" s="111">
        <f t="shared" si="61"/>
        <v>0</v>
      </c>
      <c r="H111" s="111">
        <f t="shared" si="61"/>
        <v>0</v>
      </c>
      <c r="I111" s="111">
        <f>H111-I109</f>
        <v>0</v>
      </c>
      <c r="J111" s="111">
        <f t="shared" si="61"/>
        <v>0</v>
      </c>
      <c r="K111" s="111">
        <f t="shared" si="61"/>
        <v>0</v>
      </c>
      <c r="L111" s="111">
        <f t="shared" si="61"/>
        <v>0</v>
      </c>
      <c r="M111" s="111">
        <f>L111-M109</f>
        <v>0</v>
      </c>
      <c r="N111" s="111">
        <f>M111-N109</f>
        <v>0</v>
      </c>
      <c r="O111" s="113"/>
      <c r="T111" s="8"/>
    </row>
    <row r="112" spans="1:20" s="9" customFormat="1" hidden="1" x14ac:dyDescent="0.2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Q112" s="33"/>
      <c r="S112" s="33"/>
    </row>
    <row r="113" spans="1:20" s="9" customFormat="1" hidden="1" x14ac:dyDescent="0.2">
      <c r="A113" s="31"/>
      <c r="B113" s="18"/>
      <c r="C113" s="112">
        <v>1</v>
      </c>
      <c r="D113" s="112">
        <v>2</v>
      </c>
      <c r="E113" s="112">
        <v>3</v>
      </c>
      <c r="F113" s="112">
        <v>4</v>
      </c>
      <c r="G113" s="112">
        <v>5</v>
      </c>
      <c r="H113" s="112">
        <v>6</v>
      </c>
      <c r="I113" s="112">
        <v>7</v>
      </c>
      <c r="J113" s="112">
        <v>8</v>
      </c>
      <c r="K113" s="112">
        <v>9</v>
      </c>
      <c r="L113" s="112">
        <v>10</v>
      </c>
      <c r="M113" s="112">
        <v>11</v>
      </c>
      <c r="N113" s="112">
        <v>12</v>
      </c>
      <c r="O113" s="26"/>
      <c r="Q113" s="33"/>
      <c r="S113" s="33"/>
    </row>
    <row r="114" spans="1:20" s="9" customFormat="1" hidden="1" x14ac:dyDescent="0.2">
      <c r="A114" s="6"/>
      <c r="B114" s="118" t="s">
        <v>19</v>
      </c>
      <c r="C114" s="119">
        <f>B52*(T52/100)/12</f>
        <v>0</v>
      </c>
      <c r="D114" s="119">
        <f>C117*(T52/100)/12</f>
        <v>0</v>
      </c>
      <c r="E114" s="119">
        <f>D117*(T52/100)/12</f>
        <v>0</v>
      </c>
      <c r="F114" s="119">
        <f>E117*(T52/100)/12</f>
        <v>0</v>
      </c>
      <c r="G114" s="119">
        <f>F117*(T52/100)/12</f>
        <v>0</v>
      </c>
      <c r="H114" s="119">
        <f>G117*(T52/100)/12</f>
        <v>0</v>
      </c>
      <c r="I114" s="119">
        <f>H117*(T52/100)/12</f>
        <v>0</v>
      </c>
      <c r="J114" s="119">
        <f>I117*(T52/100)/12</f>
        <v>0</v>
      </c>
      <c r="K114" s="119">
        <f>J117*(T52/100)/12</f>
        <v>0</v>
      </c>
      <c r="L114" s="119">
        <f>K117*(T52/100)/12</f>
        <v>0</v>
      </c>
      <c r="M114" s="119">
        <f>L117*(T52/100)/12</f>
        <v>0</v>
      </c>
      <c r="N114" s="119">
        <f>M117*(T52/100)/12</f>
        <v>0</v>
      </c>
      <c r="O114" s="120">
        <f>SUM(C114:N114)</f>
        <v>0</v>
      </c>
      <c r="P114" s="6"/>
      <c r="Q114" s="33"/>
      <c r="R114" s="6"/>
      <c r="S114" s="33"/>
    </row>
    <row r="115" spans="1:20" s="9" customFormat="1" hidden="1" x14ac:dyDescent="0.2">
      <c r="A115" s="6"/>
      <c r="B115" s="116" t="s">
        <v>18</v>
      </c>
      <c r="C115" s="109">
        <f t="shared" ref="C115:N115" si="62">C116-C114</f>
        <v>0</v>
      </c>
      <c r="D115" s="109">
        <f t="shared" si="62"/>
        <v>0</v>
      </c>
      <c r="E115" s="109">
        <f t="shared" si="62"/>
        <v>0</v>
      </c>
      <c r="F115" s="109">
        <f t="shared" si="62"/>
        <v>0</v>
      </c>
      <c r="G115" s="109">
        <f t="shared" si="62"/>
        <v>0</v>
      </c>
      <c r="H115" s="109">
        <f t="shared" si="62"/>
        <v>0</v>
      </c>
      <c r="I115" s="109">
        <f t="shared" si="62"/>
        <v>0</v>
      </c>
      <c r="J115" s="109">
        <f t="shared" si="62"/>
        <v>0</v>
      </c>
      <c r="K115" s="109">
        <f t="shared" si="62"/>
        <v>0</v>
      </c>
      <c r="L115" s="109">
        <f t="shared" si="62"/>
        <v>0</v>
      </c>
      <c r="M115" s="109">
        <f t="shared" si="62"/>
        <v>0</v>
      </c>
      <c r="N115" s="109">
        <f t="shared" si="62"/>
        <v>0</v>
      </c>
      <c r="O115" s="110">
        <f>SUM(C115:N115)</f>
        <v>0</v>
      </c>
      <c r="Q115" s="33"/>
      <c r="S115" s="33"/>
    </row>
    <row r="116" spans="1:20" s="9" customFormat="1" hidden="1" x14ac:dyDescent="0.2">
      <c r="A116" s="34"/>
      <c r="B116" s="118" t="s">
        <v>17</v>
      </c>
      <c r="C116" s="119">
        <f>IF(C113&lt;=V52,B52*((1+((T52/100)/12))-1)/(1-(1+((T52/100)/12))^(-V52)))</f>
        <v>0</v>
      </c>
      <c r="D116" s="119">
        <f>IF(D113&lt;=V52,C116)</f>
        <v>0</v>
      </c>
      <c r="E116" s="119">
        <f>IF(E113&lt;=V52,C116)</f>
        <v>0</v>
      </c>
      <c r="F116" s="119">
        <f>IF(F113&lt;=V52,C116)</f>
        <v>0</v>
      </c>
      <c r="G116" s="119">
        <f>IF(G113&lt;=V52,C116)</f>
        <v>0</v>
      </c>
      <c r="H116" s="119">
        <f>IF(H113&lt;=V52,C116)</f>
        <v>0</v>
      </c>
      <c r="I116" s="119">
        <f>IF(I113&lt;=V52,C116)</f>
        <v>0</v>
      </c>
      <c r="J116" s="119">
        <f>IF(J113&lt;=V52,C116)</f>
        <v>0</v>
      </c>
      <c r="K116" s="119">
        <f>IF(K113&lt;=V52,C116)</f>
        <v>0</v>
      </c>
      <c r="L116" s="119">
        <f>IF(L113&lt;=V52,C116)</f>
        <v>0</v>
      </c>
      <c r="M116" s="119">
        <f>IF(M113&lt;=V52,C116)</f>
        <v>0</v>
      </c>
      <c r="N116" s="119">
        <f>IF(N113&lt;=V52,C116)</f>
        <v>0</v>
      </c>
      <c r="O116" s="120">
        <f>SUM(C116:N116)</f>
        <v>0</v>
      </c>
      <c r="Q116" s="35"/>
      <c r="S116" s="35"/>
      <c r="T116" s="36"/>
    </row>
    <row r="117" spans="1:20" s="9" customFormat="1" hidden="1" x14ac:dyDescent="0.2">
      <c r="A117" s="6"/>
      <c r="B117" s="116" t="s">
        <v>20</v>
      </c>
      <c r="C117" s="111">
        <f>B52-C115</f>
        <v>0</v>
      </c>
      <c r="D117" s="111">
        <f t="shared" ref="D117:N117" si="63">C117-D115</f>
        <v>0</v>
      </c>
      <c r="E117" s="111">
        <f t="shared" si="63"/>
        <v>0</v>
      </c>
      <c r="F117" s="111">
        <f t="shared" si="63"/>
        <v>0</v>
      </c>
      <c r="G117" s="111">
        <f t="shared" si="63"/>
        <v>0</v>
      </c>
      <c r="H117" s="111">
        <f t="shared" si="63"/>
        <v>0</v>
      </c>
      <c r="I117" s="111">
        <f t="shared" si="63"/>
        <v>0</v>
      </c>
      <c r="J117" s="111">
        <f t="shared" si="63"/>
        <v>0</v>
      </c>
      <c r="K117" s="111">
        <f t="shared" si="63"/>
        <v>0</v>
      </c>
      <c r="L117" s="111">
        <f t="shared" si="63"/>
        <v>0</v>
      </c>
      <c r="M117" s="111">
        <f t="shared" si="63"/>
        <v>0</v>
      </c>
      <c r="N117" s="111">
        <f t="shared" si="63"/>
        <v>0</v>
      </c>
      <c r="O117" s="113"/>
      <c r="Q117" s="35"/>
      <c r="S117" s="35"/>
      <c r="T117" s="37"/>
    </row>
    <row r="118" spans="1:20" s="9" customFormat="1" hidden="1" x14ac:dyDescent="0.2">
      <c r="A118" s="38"/>
      <c r="B118" s="18"/>
      <c r="C118" s="112">
        <v>13</v>
      </c>
      <c r="D118" s="112">
        <v>14</v>
      </c>
      <c r="E118" s="112">
        <v>15</v>
      </c>
      <c r="F118" s="112">
        <v>16</v>
      </c>
      <c r="G118" s="112">
        <v>17</v>
      </c>
      <c r="H118" s="112">
        <v>18</v>
      </c>
      <c r="I118" s="112">
        <v>19</v>
      </c>
      <c r="J118" s="112">
        <v>20</v>
      </c>
      <c r="K118" s="112">
        <v>21</v>
      </c>
      <c r="L118" s="112">
        <v>22</v>
      </c>
      <c r="M118" s="112">
        <v>23</v>
      </c>
      <c r="N118" s="112">
        <v>24</v>
      </c>
      <c r="O118" s="113"/>
      <c r="Q118" s="35"/>
      <c r="S118" s="35"/>
      <c r="T118" s="37"/>
    </row>
    <row r="119" spans="1:20" s="9" customFormat="1" hidden="1" x14ac:dyDescent="0.2">
      <c r="A119" s="39"/>
      <c r="B119" s="118" t="s">
        <v>19</v>
      </c>
      <c r="C119" s="119">
        <f>N117*(T52/100)/12</f>
        <v>0</v>
      </c>
      <c r="D119" s="119">
        <f>C122*(T52/100)/12</f>
        <v>0</v>
      </c>
      <c r="E119" s="119">
        <f>D122*(T52/100)/12</f>
        <v>0</v>
      </c>
      <c r="F119" s="119">
        <f>E122*(T52/100)/12</f>
        <v>0</v>
      </c>
      <c r="G119" s="119">
        <f>F122*(T52/100)/12</f>
        <v>0</v>
      </c>
      <c r="H119" s="119">
        <f>G122*(T52/100)/12</f>
        <v>0</v>
      </c>
      <c r="I119" s="119">
        <f>H122*(T52/100)/12</f>
        <v>0</v>
      </c>
      <c r="J119" s="119">
        <f>I122*(T52/100)/12</f>
        <v>0</v>
      </c>
      <c r="K119" s="119">
        <f>J122*(T52/100)/12</f>
        <v>0</v>
      </c>
      <c r="L119" s="119">
        <f>K122*(T52/100)/12</f>
        <v>0</v>
      </c>
      <c r="M119" s="119">
        <f>L122*(T52/100)/12</f>
        <v>0</v>
      </c>
      <c r="N119" s="119">
        <f>M122*(T52/100)/12</f>
        <v>0</v>
      </c>
      <c r="O119" s="120">
        <f>SUM(C119:N119)</f>
        <v>0</v>
      </c>
      <c r="Q119" s="35"/>
      <c r="S119" s="35"/>
      <c r="T119" s="37"/>
    </row>
    <row r="120" spans="1:20" s="9" customFormat="1" hidden="1" x14ac:dyDescent="0.2">
      <c r="A120" s="40"/>
      <c r="B120" s="116" t="s">
        <v>18</v>
      </c>
      <c r="C120" s="109">
        <f t="shared" ref="C120:N120" si="64">C121-C119</f>
        <v>0</v>
      </c>
      <c r="D120" s="109">
        <f t="shared" si="64"/>
        <v>0</v>
      </c>
      <c r="E120" s="109">
        <f t="shared" si="64"/>
        <v>0</v>
      </c>
      <c r="F120" s="109">
        <f t="shared" si="64"/>
        <v>0</v>
      </c>
      <c r="G120" s="109">
        <f t="shared" si="64"/>
        <v>0</v>
      </c>
      <c r="H120" s="109">
        <f t="shared" si="64"/>
        <v>0</v>
      </c>
      <c r="I120" s="109">
        <f t="shared" si="64"/>
        <v>0</v>
      </c>
      <c r="J120" s="109">
        <f t="shared" si="64"/>
        <v>0</v>
      </c>
      <c r="K120" s="109">
        <f t="shared" si="64"/>
        <v>0</v>
      </c>
      <c r="L120" s="109">
        <f t="shared" si="64"/>
        <v>0</v>
      </c>
      <c r="M120" s="109">
        <f t="shared" si="64"/>
        <v>0</v>
      </c>
      <c r="N120" s="109">
        <f t="shared" si="64"/>
        <v>0</v>
      </c>
      <c r="O120" s="114">
        <f>SUM(C120:N120)</f>
        <v>0</v>
      </c>
      <c r="Q120" s="35"/>
      <c r="S120" s="35"/>
      <c r="T120" s="37"/>
    </row>
    <row r="121" spans="1:20" s="9" customFormat="1" hidden="1" x14ac:dyDescent="0.2">
      <c r="A121" s="39"/>
      <c r="B121" s="118" t="s">
        <v>17</v>
      </c>
      <c r="C121" s="119">
        <f>IF(C118&lt;=V52,C116)</f>
        <v>0</v>
      </c>
      <c r="D121" s="119">
        <f>IF(D118&lt;=V52,C116)</f>
        <v>0</v>
      </c>
      <c r="E121" s="119">
        <f>IF(E118&lt;=V52,C116)</f>
        <v>0</v>
      </c>
      <c r="F121" s="119">
        <f>IF(F118&lt;=V52,C116)</f>
        <v>0</v>
      </c>
      <c r="G121" s="119">
        <f>IF(G118&lt;=V52,C116)</f>
        <v>0</v>
      </c>
      <c r="H121" s="119">
        <f>IF(H118&lt;=V52,C116)</f>
        <v>0</v>
      </c>
      <c r="I121" s="119">
        <f>IF(I118&lt;=V52,C116)</f>
        <v>0</v>
      </c>
      <c r="J121" s="119">
        <f>IF(J118&lt;=V52,C116)</f>
        <v>0</v>
      </c>
      <c r="K121" s="119">
        <f>IF(K118&lt;=V52,C116)</f>
        <v>0</v>
      </c>
      <c r="L121" s="119">
        <f>IF(L118&lt;=V52,C116)</f>
        <v>0</v>
      </c>
      <c r="M121" s="119">
        <f>IF(M118&lt;=V52,C116)</f>
        <v>0</v>
      </c>
      <c r="N121" s="119">
        <f>IF(N118&lt;=V52,C116)</f>
        <v>0</v>
      </c>
      <c r="O121" s="120">
        <f>SUM(C121:N121)</f>
        <v>0</v>
      </c>
      <c r="Q121" s="35"/>
      <c r="S121" s="35"/>
    </row>
    <row r="122" spans="1:20" s="9" customFormat="1" hidden="1" x14ac:dyDescent="0.2">
      <c r="A122" s="6"/>
      <c r="B122" s="116" t="s">
        <v>20</v>
      </c>
      <c r="C122" s="111">
        <f>N117-C120</f>
        <v>0</v>
      </c>
      <c r="D122" s="111">
        <f t="shared" ref="D122:I122" si="65">C122-D120</f>
        <v>0</v>
      </c>
      <c r="E122" s="111">
        <f t="shared" si="65"/>
        <v>0</v>
      </c>
      <c r="F122" s="111">
        <f t="shared" si="65"/>
        <v>0</v>
      </c>
      <c r="G122" s="111">
        <f t="shared" si="65"/>
        <v>0</v>
      </c>
      <c r="H122" s="111">
        <f t="shared" si="65"/>
        <v>0</v>
      </c>
      <c r="I122" s="111">
        <f t="shared" si="65"/>
        <v>0</v>
      </c>
      <c r="J122" s="111">
        <f>I122-J120</f>
        <v>0</v>
      </c>
      <c r="K122" s="111">
        <f>J122-K120</f>
        <v>0</v>
      </c>
      <c r="L122" s="111">
        <f>K122-L120</f>
        <v>0</v>
      </c>
      <c r="M122" s="111">
        <f>L122-M120</f>
        <v>0</v>
      </c>
      <c r="N122" s="111">
        <f>M122-N120</f>
        <v>0</v>
      </c>
      <c r="O122" s="113"/>
      <c r="Q122" s="35"/>
      <c r="S122" s="35"/>
    </row>
    <row r="123" spans="1:20" s="9" customFormat="1" hidden="1" x14ac:dyDescent="0.2">
      <c r="A123" s="39"/>
      <c r="B123" s="18"/>
      <c r="C123" s="112">
        <v>25</v>
      </c>
      <c r="D123" s="112">
        <v>26</v>
      </c>
      <c r="E123" s="112">
        <v>27</v>
      </c>
      <c r="F123" s="112">
        <v>28</v>
      </c>
      <c r="G123" s="112">
        <v>29</v>
      </c>
      <c r="H123" s="112">
        <v>30</v>
      </c>
      <c r="I123" s="112">
        <v>31</v>
      </c>
      <c r="J123" s="112">
        <v>32</v>
      </c>
      <c r="K123" s="112">
        <v>33</v>
      </c>
      <c r="L123" s="112">
        <v>34</v>
      </c>
      <c r="M123" s="112">
        <v>35</v>
      </c>
      <c r="N123" s="112">
        <v>36</v>
      </c>
      <c r="O123" s="113"/>
      <c r="Q123" s="35"/>
      <c r="S123" s="35"/>
    </row>
    <row r="124" spans="1:20" s="9" customFormat="1" hidden="1" x14ac:dyDescent="0.2">
      <c r="A124" s="35"/>
      <c r="B124" s="118" t="s">
        <v>19</v>
      </c>
      <c r="C124" s="119">
        <f>N122*(T52/100)/12</f>
        <v>0</v>
      </c>
      <c r="D124" s="119">
        <f>C127*(T52/100)/12</f>
        <v>0</v>
      </c>
      <c r="E124" s="119">
        <f>D127*(T52/100)/12</f>
        <v>0</v>
      </c>
      <c r="F124" s="119">
        <f>E127*(T52/100)/12</f>
        <v>0</v>
      </c>
      <c r="G124" s="119">
        <f>F127*(T52/100)/12</f>
        <v>0</v>
      </c>
      <c r="H124" s="119">
        <f>G127*(T52/100)/12</f>
        <v>0</v>
      </c>
      <c r="I124" s="119">
        <f>H127*(T52/100)/12</f>
        <v>0</v>
      </c>
      <c r="J124" s="119">
        <f>I127*(T52/100)/12</f>
        <v>0</v>
      </c>
      <c r="K124" s="119">
        <f>J127*(T52/100)/12</f>
        <v>0</v>
      </c>
      <c r="L124" s="119">
        <f>K127*(T52/100)/12</f>
        <v>0</v>
      </c>
      <c r="M124" s="119">
        <f>L127*(T52/100)/12</f>
        <v>0</v>
      </c>
      <c r="N124" s="119">
        <f>M127*(T52/100)/12</f>
        <v>0</v>
      </c>
      <c r="O124" s="120">
        <f>SUM(C124:N124)</f>
        <v>0</v>
      </c>
      <c r="Q124" s="35"/>
      <c r="S124" s="35"/>
    </row>
    <row r="125" spans="1:20" s="9" customFormat="1" hidden="1" x14ac:dyDescent="0.2">
      <c r="B125" s="116" t="s">
        <v>18</v>
      </c>
      <c r="C125" s="109">
        <f t="shared" ref="C125:N125" si="66">C126-C124</f>
        <v>0</v>
      </c>
      <c r="D125" s="109">
        <f t="shared" si="66"/>
        <v>0</v>
      </c>
      <c r="E125" s="109">
        <f t="shared" si="66"/>
        <v>0</v>
      </c>
      <c r="F125" s="109">
        <f t="shared" si="66"/>
        <v>0</v>
      </c>
      <c r="G125" s="109">
        <f t="shared" si="66"/>
        <v>0</v>
      </c>
      <c r="H125" s="109">
        <f t="shared" si="66"/>
        <v>0</v>
      </c>
      <c r="I125" s="109">
        <f t="shared" si="66"/>
        <v>0</v>
      </c>
      <c r="J125" s="109">
        <f t="shared" si="66"/>
        <v>0</v>
      </c>
      <c r="K125" s="109">
        <f t="shared" si="66"/>
        <v>0</v>
      </c>
      <c r="L125" s="109">
        <f t="shared" si="66"/>
        <v>0</v>
      </c>
      <c r="M125" s="109">
        <f t="shared" si="66"/>
        <v>0</v>
      </c>
      <c r="N125" s="109">
        <f t="shared" si="66"/>
        <v>0</v>
      </c>
      <c r="O125" s="114">
        <f>SUM(C125:N125)</f>
        <v>0</v>
      </c>
      <c r="Q125" s="35"/>
      <c r="S125" s="35"/>
    </row>
    <row r="126" spans="1:20" s="9" customFormat="1" hidden="1" x14ac:dyDescent="0.2">
      <c r="A126" s="41"/>
      <c r="B126" s="118" t="s">
        <v>17</v>
      </c>
      <c r="C126" s="119">
        <f>IF(C123&lt;=V52,C116)</f>
        <v>0</v>
      </c>
      <c r="D126" s="119">
        <f>IF(D123&lt;=V52,C116)</f>
        <v>0</v>
      </c>
      <c r="E126" s="119">
        <f>IF(E123&lt;=V52,C116)</f>
        <v>0</v>
      </c>
      <c r="F126" s="119">
        <f>IF(F123&lt;=V52,C116)</f>
        <v>0</v>
      </c>
      <c r="G126" s="119">
        <f>IF(G123&lt;=V52,C116)</f>
        <v>0</v>
      </c>
      <c r="H126" s="119">
        <f>IF(H123&lt;=V52,C116)</f>
        <v>0</v>
      </c>
      <c r="I126" s="119">
        <f>IF(I123&lt;=V52,C116)</f>
        <v>0</v>
      </c>
      <c r="J126" s="119">
        <f>IF(J123&lt;=V52,C116)</f>
        <v>0</v>
      </c>
      <c r="K126" s="119">
        <f>IF(K123&lt;=V52,C116)</f>
        <v>0</v>
      </c>
      <c r="L126" s="119">
        <f>IF(L123&lt;=V52,C116)</f>
        <v>0</v>
      </c>
      <c r="M126" s="119">
        <f>IF(M123&lt;=V52,C116)</f>
        <v>0</v>
      </c>
      <c r="N126" s="119">
        <f>IF(N123&lt;=V52,C116)</f>
        <v>0</v>
      </c>
      <c r="O126" s="120">
        <f>SUM(C126:N126)</f>
        <v>0</v>
      </c>
      <c r="Q126" s="35"/>
      <c r="S126" s="35"/>
    </row>
    <row r="127" spans="1:20" s="9" customFormat="1" hidden="1" x14ac:dyDescent="0.2">
      <c r="A127" s="40"/>
      <c r="B127" s="116" t="s">
        <v>20</v>
      </c>
      <c r="C127" s="111">
        <f>N122-C125</f>
        <v>0</v>
      </c>
      <c r="D127" s="111">
        <f t="shared" ref="D127:N127" si="67">C127-D125</f>
        <v>0</v>
      </c>
      <c r="E127" s="111">
        <f t="shared" si="67"/>
        <v>0</v>
      </c>
      <c r="F127" s="111">
        <f t="shared" si="67"/>
        <v>0</v>
      </c>
      <c r="G127" s="111">
        <f t="shared" si="67"/>
        <v>0</v>
      </c>
      <c r="H127" s="111">
        <f t="shared" si="67"/>
        <v>0</v>
      </c>
      <c r="I127" s="111">
        <f t="shared" si="67"/>
        <v>0</v>
      </c>
      <c r="J127" s="111">
        <f t="shared" si="67"/>
        <v>0</v>
      </c>
      <c r="K127" s="111">
        <f t="shared" si="67"/>
        <v>0</v>
      </c>
      <c r="L127" s="111">
        <f t="shared" si="67"/>
        <v>0</v>
      </c>
      <c r="M127" s="111">
        <f t="shared" si="67"/>
        <v>0</v>
      </c>
      <c r="N127" s="111">
        <f t="shared" si="67"/>
        <v>0</v>
      </c>
      <c r="O127" s="113"/>
      <c r="Q127" s="35"/>
      <c r="S127" s="35"/>
    </row>
    <row r="128" spans="1:20" s="9" customFormat="1" hidden="1" x14ac:dyDescent="0.2">
      <c r="A128" s="40"/>
      <c r="B128" s="115"/>
      <c r="C128" s="112">
        <v>37</v>
      </c>
      <c r="D128" s="112">
        <v>38</v>
      </c>
      <c r="E128" s="112">
        <v>39</v>
      </c>
      <c r="F128" s="112">
        <v>40</v>
      </c>
      <c r="G128" s="112">
        <v>41</v>
      </c>
      <c r="H128" s="112">
        <v>42</v>
      </c>
      <c r="I128" s="112">
        <v>43</v>
      </c>
      <c r="J128" s="112">
        <v>44</v>
      </c>
      <c r="K128" s="112">
        <v>45</v>
      </c>
      <c r="L128" s="112">
        <v>46</v>
      </c>
      <c r="M128" s="112">
        <v>47</v>
      </c>
      <c r="N128" s="112">
        <v>48</v>
      </c>
      <c r="O128" s="108"/>
      <c r="Q128" s="35"/>
      <c r="S128" s="35"/>
    </row>
    <row r="129" spans="1:19" s="9" customFormat="1" hidden="1" x14ac:dyDescent="0.2">
      <c r="A129" s="40"/>
      <c r="B129" s="118" t="s">
        <v>19</v>
      </c>
      <c r="C129" s="119">
        <f>N127*(T52/100)/12</f>
        <v>0</v>
      </c>
      <c r="D129" s="119">
        <f>C132*(T52/100)/12</f>
        <v>0</v>
      </c>
      <c r="E129" s="119">
        <f>D132*(T52/100)/12</f>
        <v>0</v>
      </c>
      <c r="F129" s="119">
        <f>E132*(T52/100)/12</f>
        <v>0</v>
      </c>
      <c r="G129" s="119">
        <f>F132*(T52/100)/12</f>
        <v>0</v>
      </c>
      <c r="H129" s="119">
        <f>G132*(T52/100)/12</f>
        <v>0</v>
      </c>
      <c r="I129" s="119">
        <f>H132*(T52/100)/12</f>
        <v>0</v>
      </c>
      <c r="J129" s="119">
        <f>I132*(T52/100)/12</f>
        <v>0</v>
      </c>
      <c r="K129" s="119">
        <f>J132*(T52/100)/12</f>
        <v>0</v>
      </c>
      <c r="L129" s="119">
        <f>K132*(T52/100)/12</f>
        <v>0</v>
      </c>
      <c r="M129" s="119">
        <f>L132*(T52/100)/12</f>
        <v>0</v>
      </c>
      <c r="N129" s="119">
        <f>M132*(T52/100)/12</f>
        <v>0</v>
      </c>
      <c r="O129" s="120">
        <f>SUM(C129:N129)</f>
        <v>0</v>
      </c>
      <c r="Q129" s="35"/>
      <c r="S129" s="35"/>
    </row>
    <row r="130" spans="1:19" s="9" customFormat="1" hidden="1" x14ac:dyDescent="0.2">
      <c r="A130" s="40"/>
      <c r="B130" s="116" t="s">
        <v>18</v>
      </c>
      <c r="C130" s="109">
        <f t="shared" ref="C130:N130" si="68">C131-C129</f>
        <v>0</v>
      </c>
      <c r="D130" s="109">
        <f t="shared" si="68"/>
        <v>0</v>
      </c>
      <c r="E130" s="109">
        <f t="shared" si="68"/>
        <v>0</v>
      </c>
      <c r="F130" s="109">
        <f t="shared" si="68"/>
        <v>0</v>
      </c>
      <c r="G130" s="109">
        <f t="shared" si="68"/>
        <v>0</v>
      </c>
      <c r="H130" s="109">
        <f t="shared" si="68"/>
        <v>0</v>
      </c>
      <c r="I130" s="109">
        <f t="shared" si="68"/>
        <v>0</v>
      </c>
      <c r="J130" s="109">
        <f t="shared" si="68"/>
        <v>0</v>
      </c>
      <c r="K130" s="109">
        <f t="shared" si="68"/>
        <v>0</v>
      </c>
      <c r="L130" s="109">
        <f t="shared" si="68"/>
        <v>0</v>
      </c>
      <c r="M130" s="109">
        <f t="shared" si="68"/>
        <v>0</v>
      </c>
      <c r="N130" s="109">
        <f t="shared" si="68"/>
        <v>0</v>
      </c>
      <c r="O130" s="114">
        <f>SUM(C130:N130)</f>
        <v>0</v>
      </c>
      <c r="Q130" s="35"/>
      <c r="S130" s="35"/>
    </row>
    <row r="131" spans="1:19" s="9" customFormat="1" hidden="1" x14ac:dyDescent="0.2">
      <c r="A131" s="35"/>
      <c r="B131" s="118" t="s">
        <v>17</v>
      </c>
      <c r="C131" s="119">
        <f>IF(C128&lt;=V52,C116)</f>
        <v>0</v>
      </c>
      <c r="D131" s="119">
        <f>IF(D128&lt;=V52,C116)</f>
        <v>0</v>
      </c>
      <c r="E131" s="119">
        <f>IF(E128&lt;=V52,C116)</f>
        <v>0</v>
      </c>
      <c r="F131" s="119">
        <f>IF(F128&lt;=V52,C116)</f>
        <v>0</v>
      </c>
      <c r="G131" s="119">
        <f>IF(G128&lt;=V52,C116)</f>
        <v>0</v>
      </c>
      <c r="H131" s="119">
        <f>IF(H128&lt;=V52,C116)</f>
        <v>0</v>
      </c>
      <c r="I131" s="119">
        <f>IF(I128&lt;=V52,C116)</f>
        <v>0</v>
      </c>
      <c r="J131" s="119">
        <f>IF(J128&lt;=V52,C116)</f>
        <v>0</v>
      </c>
      <c r="K131" s="119">
        <f>IF(K128&lt;=V52,C116)</f>
        <v>0</v>
      </c>
      <c r="L131" s="119">
        <f>IF(L128&lt;=V52,C116)</f>
        <v>0</v>
      </c>
      <c r="M131" s="119">
        <f>IF(M128&lt;=V52,C116)</f>
        <v>0</v>
      </c>
      <c r="N131" s="119">
        <f>IF(N128&lt;=V52,C116)</f>
        <v>0</v>
      </c>
      <c r="O131" s="120">
        <f>SUM(C131:N131)</f>
        <v>0</v>
      </c>
      <c r="Q131" s="35"/>
      <c r="S131" s="35"/>
    </row>
    <row r="132" spans="1:19" s="9" customFormat="1" hidden="1" x14ac:dyDescent="0.2">
      <c r="B132" s="116" t="s">
        <v>20</v>
      </c>
      <c r="C132" s="111">
        <f>N127-C130</f>
        <v>0</v>
      </c>
      <c r="D132" s="111">
        <f t="shared" ref="D132:N132" si="69">C132-D130</f>
        <v>0</v>
      </c>
      <c r="E132" s="111">
        <f t="shared" si="69"/>
        <v>0</v>
      </c>
      <c r="F132" s="111">
        <f t="shared" si="69"/>
        <v>0</v>
      </c>
      <c r="G132" s="111">
        <f t="shared" si="69"/>
        <v>0</v>
      </c>
      <c r="H132" s="111">
        <f t="shared" si="69"/>
        <v>0</v>
      </c>
      <c r="I132" s="111">
        <f t="shared" si="69"/>
        <v>0</v>
      </c>
      <c r="J132" s="111">
        <f t="shared" si="69"/>
        <v>0</v>
      </c>
      <c r="K132" s="111">
        <f t="shared" si="69"/>
        <v>0</v>
      </c>
      <c r="L132" s="111">
        <f t="shared" si="69"/>
        <v>0</v>
      </c>
      <c r="M132" s="111">
        <f t="shared" si="69"/>
        <v>0</v>
      </c>
      <c r="N132" s="111">
        <f t="shared" si="69"/>
        <v>0</v>
      </c>
      <c r="O132" s="113"/>
      <c r="Q132" s="35"/>
      <c r="S132" s="35"/>
    </row>
    <row r="133" spans="1:19" s="187" customFormat="1" x14ac:dyDescent="0.2">
      <c r="A133" s="186"/>
    </row>
    <row r="134" spans="1:19" s="9" customFormat="1" x14ac:dyDescent="0.2">
      <c r="A134" s="6"/>
      <c r="O134" s="35"/>
      <c r="Q134" s="35"/>
      <c r="S134" s="35"/>
    </row>
    <row r="135" spans="1:19" s="9" customFormat="1" x14ac:dyDescent="0.2">
      <c r="A135" s="39"/>
      <c r="O135" s="35"/>
      <c r="Q135" s="35"/>
      <c r="S135" s="35"/>
    </row>
    <row r="136" spans="1:19" s="9" customFormat="1" x14ac:dyDescent="0.2">
      <c r="O136" s="35"/>
      <c r="Q136" s="35"/>
      <c r="S136" s="35"/>
    </row>
    <row r="137" spans="1:19" s="9" customFormat="1" x14ac:dyDescent="0.2">
      <c r="A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Q137" s="35"/>
      <c r="S137" s="35"/>
    </row>
    <row r="138" spans="1:19" s="9" customFormat="1" x14ac:dyDescent="0.2">
      <c r="O138" s="35"/>
      <c r="Q138" s="35"/>
      <c r="S138" s="35"/>
    </row>
    <row r="139" spans="1:19" s="9" customFormat="1" x14ac:dyDescent="0.2">
      <c r="A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Q139" s="35"/>
      <c r="S139" s="35"/>
    </row>
    <row r="140" spans="1:19" s="9" customFormat="1" x14ac:dyDescent="0.2">
      <c r="O140" s="35"/>
      <c r="Q140" s="35"/>
      <c r="S140" s="35"/>
    </row>
    <row r="141" spans="1:19" s="9" customFormat="1" x14ac:dyDescent="0.2">
      <c r="O141" s="35"/>
      <c r="Q141" s="35"/>
      <c r="S141" s="35"/>
    </row>
  </sheetData>
  <sheetProtection password="C58F" sheet="1" objects="1" scenarios="1"/>
  <mergeCells count="1">
    <mergeCell ref="N3:U3"/>
  </mergeCells>
  <phoneticPr fontId="0" type="noConversion"/>
  <conditionalFormatting sqref="S35 Q35 B35:O35">
    <cfRule type="cellIs" dxfId="0" priority="1" stopIfTrue="1" operator="lessThan">
      <formula>0</formula>
    </cfRule>
  </conditionalFormatting>
  <dataValidations xWindow="801" yWindow="234" count="3">
    <dataValidation type="whole" allowBlank="1" showInputMessage="1" showErrorMessage="1" sqref="C2">
      <formula1>1</formula1>
      <formula2>12</formula2>
    </dataValidation>
    <dataValidation type="whole" allowBlank="1" showInputMessage="1" showErrorMessage="1" sqref="P99">
      <formula1>0</formula1>
      <formula2>1000</formula2>
    </dataValidation>
    <dataValidation type="whole" allowBlank="1" showInputMessage="1" showErrorMessage="1" sqref="P100">
      <formula1>0</formula1>
      <formula2>11</formula2>
    </dataValidation>
  </dataValidations>
  <hyperlinks>
    <hyperlink ref="N3:U3" r:id="rId1" display="www.missouribusiness.net/docs/fin_projInstructions.pdf"/>
  </hyperlinks>
  <pageMargins left="0.25" right="0.25" top="0.5" bottom="0.5" header="0.5" footer="0.5"/>
  <pageSetup scale="4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="75" workbookViewId="0"/>
  </sheetViews>
  <sheetFormatPr defaultColWidth="9.140625" defaultRowHeight="12.75" x14ac:dyDescent="0.2"/>
  <cols>
    <col min="1" max="1" width="25.7109375" style="28" customWidth="1"/>
    <col min="2" max="13" width="9.7109375" style="28" customWidth="1"/>
    <col min="14" max="16" width="10.7109375" style="28" customWidth="1"/>
    <col min="17" max="16384" width="9.140625" style="28"/>
  </cols>
  <sheetData>
    <row r="1" spans="1:16" s="135" customFormat="1" ht="24" thickBot="1" x14ac:dyDescent="0.4">
      <c r="A1" s="134" t="s">
        <v>32</v>
      </c>
      <c r="D1" s="137" t="str">
        <f>Worksheet!A1</f>
        <v>My Company, Inc.</v>
      </c>
      <c r="N1" s="136"/>
    </row>
    <row r="2" spans="1:16" ht="13.5" thickBot="1" x14ac:dyDescent="0.25">
      <c r="A2" s="140"/>
      <c r="B2" s="140">
        <f>Worksheet!C4</f>
        <v>1</v>
      </c>
      <c r="C2" s="140">
        <f>Worksheet!D4</f>
        <v>2</v>
      </c>
      <c r="D2" s="140">
        <f>Worksheet!E4</f>
        <v>3</v>
      </c>
      <c r="E2" s="140">
        <f>Worksheet!F4</f>
        <v>4</v>
      </c>
      <c r="F2" s="140">
        <f>Worksheet!G4</f>
        <v>5</v>
      </c>
      <c r="G2" s="140">
        <f>Worksheet!H4</f>
        <v>6</v>
      </c>
      <c r="H2" s="140">
        <f>Worksheet!I4</f>
        <v>7</v>
      </c>
      <c r="I2" s="140">
        <f>Worksheet!J4</f>
        <v>8</v>
      </c>
      <c r="J2" s="140">
        <f>Worksheet!K4</f>
        <v>9</v>
      </c>
      <c r="K2" s="140">
        <f>Worksheet!L4</f>
        <v>10</v>
      </c>
      <c r="L2" s="140">
        <f>Worksheet!M4</f>
        <v>11</v>
      </c>
      <c r="M2" s="140">
        <f>Worksheet!N4</f>
        <v>12</v>
      </c>
      <c r="N2" s="140">
        <f>Worksheet!O4</f>
        <v>2008</v>
      </c>
      <c r="O2" s="140">
        <f>Worksheet!Q4</f>
        <v>2009</v>
      </c>
      <c r="P2" s="140">
        <f>Worksheet!S4</f>
        <v>2010</v>
      </c>
    </row>
    <row r="3" spans="1:16" x14ac:dyDescent="0.2">
      <c r="A3" s="138" t="s">
        <v>73</v>
      </c>
      <c r="B3" s="141">
        <f>Worksheet!C6</f>
        <v>0</v>
      </c>
      <c r="C3" s="141">
        <f>Worksheet!D6</f>
        <v>0</v>
      </c>
      <c r="D3" s="141">
        <f>Worksheet!E6</f>
        <v>0</v>
      </c>
      <c r="E3" s="141">
        <f>Worksheet!F6</f>
        <v>0</v>
      </c>
      <c r="F3" s="141">
        <f>Worksheet!G6</f>
        <v>0</v>
      </c>
      <c r="G3" s="141">
        <f>Worksheet!H6</f>
        <v>0</v>
      </c>
      <c r="H3" s="141">
        <f>Worksheet!I6</f>
        <v>0</v>
      </c>
      <c r="I3" s="141">
        <f>Worksheet!J6</f>
        <v>0</v>
      </c>
      <c r="J3" s="141">
        <f>Worksheet!K6</f>
        <v>0</v>
      </c>
      <c r="K3" s="141">
        <f>Worksheet!L6</f>
        <v>0</v>
      </c>
      <c r="L3" s="141">
        <f>Worksheet!M6</f>
        <v>0</v>
      </c>
      <c r="M3" s="141">
        <f>Worksheet!N6</f>
        <v>0</v>
      </c>
      <c r="N3" s="141">
        <f>Worksheet!O6</f>
        <v>0</v>
      </c>
      <c r="O3" s="141">
        <f>Worksheet!Q6</f>
        <v>0</v>
      </c>
      <c r="P3" s="141">
        <f>Worksheet!S6</f>
        <v>0</v>
      </c>
    </row>
    <row r="4" spans="1:16" x14ac:dyDescent="0.2">
      <c r="A4" s="139" t="s">
        <v>105</v>
      </c>
      <c r="B4" s="142">
        <f>Worksheet!C7</f>
        <v>0</v>
      </c>
      <c r="C4" s="142">
        <f>Worksheet!D7</f>
        <v>0</v>
      </c>
      <c r="D4" s="142">
        <f>Worksheet!E7</f>
        <v>0</v>
      </c>
      <c r="E4" s="142">
        <f>Worksheet!F7</f>
        <v>0</v>
      </c>
      <c r="F4" s="142">
        <f>Worksheet!G7</f>
        <v>0</v>
      </c>
      <c r="G4" s="142">
        <f>Worksheet!H7</f>
        <v>0</v>
      </c>
      <c r="H4" s="142">
        <f>Worksheet!I7</f>
        <v>0</v>
      </c>
      <c r="I4" s="142">
        <f>Worksheet!J7</f>
        <v>0</v>
      </c>
      <c r="J4" s="142">
        <f>Worksheet!K7</f>
        <v>0</v>
      </c>
      <c r="K4" s="142">
        <f>Worksheet!L7</f>
        <v>0</v>
      </c>
      <c r="L4" s="142">
        <f>Worksheet!M7</f>
        <v>0</v>
      </c>
      <c r="M4" s="142">
        <f>Worksheet!N7</f>
        <v>0</v>
      </c>
      <c r="N4" s="141">
        <f>Worksheet!O7</f>
        <v>0</v>
      </c>
      <c r="O4" s="141">
        <f>Worksheet!Q7</f>
        <v>0</v>
      </c>
      <c r="P4" s="141">
        <f>Worksheet!S7</f>
        <v>0</v>
      </c>
    </row>
    <row r="5" spans="1:16" x14ac:dyDescent="0.2">
      <c r="A5" s="5" t="s">
        <v>72</v>
      </c>
      <c r="B5" s="143">
        <f>B3-B4</f>
        <v>0</v>
      </c>
      <c r="C5" s="143">
        <f t="shared" ref="C5:P5" si="0">C3-C4</f>
        <v>0</v>
      </c>
      <c r="D5" s="143">
        <f t="shared" si="0"/>
        <v>0</v>
      </c>
      <c r="E5" s="143">
        <f t="shared" si="0"/>
        <v>0</v>
      </c>
      <c r="F5" s="143">
        <f t="shared" si="0"/>
        <v>0</v>
      </c>
      <c r="G5" s="143">
        <f t="shared" si="0"/>
        <v>0</v>
      </c>
      <c r="H5" s="143">
        <f t="shared" si="0"/>
        <v>0</v>
      </c>
      <c r="I5" s="143">
        <f t="shared" si="0"/>
        <v>0</v>
      </c>
      <c r="J5" s="143">
        <f t="shared" si="0"/>
        <v>0</v>
      </c>
      <c r="K5" s="143">
        <f t="shared" si="0"/>
        <v>0</v>
      </c>
      <c r="L5" s="143">
        <f t="shared" si="0"/>
        <v>0</v>
      </c>
      <c r="M5" s="143">
        <f t="shared" si="0"/>
        <v>0</v>
      </c>
      <c r="N5" s="143">
        <f>SUM(B5:M5)</f>
        <v>0</v>
      </c>
      <c r="O5" s="143">
        <f t="shared" si="0"/>
        <v>0</v>
      </c>
      <c r="P5" s="143">
        <f t="shared" si="0"/>
        <v>0</v>
      </c>
    </row>
    <row r="6" spans="1:16" x14ac:dyDescent="0.2">
      <c r="A6" s="27" t="s">
        <v>35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x14ac:dyDescent="0.2">
      <c r="A7" s="25" t="str">
        <f>Worksheet!A9</f>
        <v>Advertising/Promo</v>
      </c>
      <c r="B7" s="144">
        <f>Worksheet!C9</f>
        <v>0</v>
      </c>
      <c r="C7" s="144">
        <f>Worksheet!D9</f>
        <v>0</v>
      </c>
      <c r="D7" s="144">
        <f>Worksheet!E9</f>
        <v>0</v>
      </c>
      <c r="E7" s="144">
        <f>Worksheet!F9</f>
        <v>0</v>
      </c>
      <c r="F7" s="144">
        <f>Worksheet!G9</f>
        <v>0</v>
      </c>
      <c r="G7" s="144">
        <f>Worksheet!H9</f>
        <v>0</v>
      </c>
      <c r="H7" s="144">
        <f>Worksheet!I9</f>
        <v>0</v>
      </c>
      <c r="I7" s="144">
        <f>Worksheet!J9</f>
        <v>0</v>
      </c>
      <c r="J7" s="144">
        <f>Worksheet!K9</f>
        <v>0</v>
      </c>
      <c r="K7" s="144">
        <f>Worksheet!L9</f>
        <v>0</v>
      </c>
      <c r="L7" s="144">
        <f>Worksheet!M9</f>
        <v>0</v>
      </c>
      <c r="M7" s="144">
        <f>Worksheet!N9</f>
        <v>0</v>
      </c>
      <c r="N7" s="143">
        <f>SUM(B7:M7)</f>
        <v>0</v>
      </c>
      <c r="O7" s="143">
        <f>Worksheet!Q9</f>
        <v>0</v>
      </c>
      <c r="P7" s="143">
        <f>Worksheet!S9</f>
        <v>0</v>
      </c>
    </row>
    <row r="8" spans="1:16" x14ac:dyDescent="0.2">
      <c r="A8" s="25" t="str">
        <f>Worksheet!A10</f>
        <v>Auto &amp; Travel</v>
      </c>
      <c r="B8" s="144">
        <f>Worksheet!C10</f>
        <v>0</v>
      </c>
      <c r="C8" s="144">
        <f>Worksheet!D10</f>
        <v>0</v>
      </c>
      <c r="D8" s="144">
        <f>Worksheet!E10</f>
        <v>0</v>
      </c>
      <c r="E8" s="144">
        <f>Worksheet!F10</f>
        <v>0</v>
      </c>
      <c r="F8" s="144">
        <f>Worksheet!G10</f>
        <v>0</v>
      </c>
      <c r="G8" s="144">
        <f>Worksheet!H10</f>
        <v>0</v>
      </c>
      <c r="H8" s="144">
        <f>Worksheet!I10</f>
        <v>0</v>
      </c>
      <c r="I8" s="144">
        <f>Worksheet!J10</f>
        <v>0</v>
      </c>
      <c r="J8" s="144">
        <f>Worksheet!K10</f>
        <v>0</v>
      </c>
      <c r="K8" s="144">
        <f>Worksheet!L10</f>
        <v>0</v>
      </c>
      <c r="L8" s="144">
        <f>Worksheet!M10</f>
        <v>0</v>
      </c>
      <c r="M8" s="144">
        <f>Worksheet!N10</f>
        <v>0</v>
      </c>
      <c r="N8" s="143">
        <f t="shared" ref="N8:N24" si="1">SUM(B8:M8)</f>
        <v>0</v>
      </c>
      <c r="O8" s="143">
        <f>Worksheet!Q10</f>
        <v>0</v>
      </c>
      <c r="P8" s="143">
        <f>Worksheet!S10</f>
        <v>0</v>
      </c>
    </row>
    <row r="9" spans="1:16" x14ac:dyDescent="0.2">
      <c r="A9" s="25" t="str">
        <f>Worksheet!A11</f>
        <v>Contract Services</v>
      </c>
      <c r="B9" s="144">
        <f>Worksheet!C11</f>
        <v>0</v>
      </c>
      <c r="C9" s="144">
        <f>Worksheet!D11</f>
        <v>0</v>
      </c>
      <c r="D9" s="144">
        <f>Worksheet!E11</f>
        <v>0</v>
      </c>
      <c r="E9" s="144">
        <f>Worksheet!F11</f>
        <v>0</v>
      </c>
      <c r="F9" s="144">
        <f>Worksheet!G11</f>
        <v>0</v>
      </c>
      <c r="G9" s="144">
        <f>Worksheet!H11</f>
        <v>0</v>
      </c>
      <c r="H9" s="144">
        <f>Worksheet!I11</f>
        <v>0</v>
      </c>
      <c r="I9" s="144">
        <f>Worksheet!J11</f>
        <v>0</v>
      </c>
      <c r="J9" s="144">
        <f>Worksheet!K11</f>
        <v>0</v>
      </c>
      <c r="K9" s="144">
        <f>Worksheet!L11</f>
        <v>0</v>
      </c>
      <c r="L9" s="144">
        <f>Worksheet!M11</f>
        <v>0</v>
      </c>
      <c r="M9" s="144">
        <f>Worksheet!N11</f>
        <v>0</v>
      </c>
      <c r="N9" s="143">
        <f t="shared" si="1"/>
        <v>0</v>
      </c>
      <c r="O9" s="143">
        <f>Worksheet!Q11</f>
        <v>0</v>
      </c>
      <c r="P9" s="143">
        <f>Worksheet!S11</f>
        <v>0</v>
      </c>
    </row>
    <row r="10" spans="1:16" x14ac:dyDescent="0.2">
      <c r="A10" s="25" t="str">
        <f>Worksheet!A12</f>
        <v>Employee Benefits</v>
      </c>
      <c r="B10" s="144">
        <f>Worksheet!C12</f>
        <v>0</v>
      </c>
      <c r="C10" s="144">
        <f>Worksheet!D12</f>
        <v>0</v>
      </c>
      <c r="D10" s="144">
        <f>Worksheet!E12</f>
        <v>0</v>
      </c>
      <c r="E10" s="144">
        <f>Worksheet!F12</f>
        <v>0</v>
      </c>
      <c r="F10" s="144">
        <f>Worksheet!G12</f>
        <v>0</v>
      </c>
      <c r="G10" s="144">
        <f>Worksheet!H12</f>
        <v>0</v>
      </c>
      <c r="H10" s="144">
        <f>Worksheet!I12</f>
        <v>0</v>
      </c>
      <c r="I10" s="144">
        <f>Worksheet!J12</f>
        <v>0</v>
      </c>
      <c r="J10" s="144">
        <f>Worksheet!K12</f>
        <v>0</v>
      </c>
      <c r="K10" s="144">
        <f>Worksheet!L12</f>
        <v>0</v>
      </c>
      <c r="L10" s="144">
        <f>Worksheet!M12</f>
        <v>0</v>
      </c>
      <c r="M10" s="144">
        <f>Worksheet!N12</f>
        <v>0</v>
      </c>
      <c r="N10" s="143">
        <f t="shared" si="1"/>
        <v>0</v>
      </c>
      <c r="O10" s="143">
        <f>Worksheet!Q12</f>
        <v>0</v>
      </c>
      <c r="P10" s="143">
        <f>Worksheet!S12</f>
        <v>0</v>
      </c>
    </row>
    <row r="11" spans="1:16" x14ac:dyDescent="0.2">
      <c r="A11" s="25" t="str">
        <f>Worksheet!A13</f>
        <v>Insurance</v>
      </c>
      <c r="B11" s="144">
        <f>Worksheet!C13</f>
        <v>0</v>
      </c>
      <c r="C11" s="144">
        <f>Worksheet!D13</f>
        <v>0</v>
      </c>
      <c r="D11" s="144">
        <f>Worksheet!E13</f>
        <v>0</v>
      </c>
      <c r="E11" s="144">
        <f>Worksheet!F13</f>
        <v>0</v>
      </c>
      <c r="F11" s="144">
        <f>Worksheet!G13</f>
        <v>0</v>
      </c>
      <c r="G11" s="144">
        <f>Worksheet!H13</f>
        <v>0</v>
      </c>
      <c r="H11" s="144">
        <f>Worksheet!I13</f>
        <v>0</v>
      </c>
      <c r="I11" s="144">
        <f>Worksheet!J13</f>
        <v>0</v>
      </c>
      <c r="J11" s="144">
        <f>Worksheet!K13</f>
        <v>0</v>
      </c>
      <c r="K11" s="144">
        <f>Worksheet!L13</f>
        <v>0</v>
      </c>
      <c r="L11" s="144">
        <f>Worksheet!M13</f>
        <v>0</v>
      </c>
      <c r="M11" s="144">
        <f>Worksheet!N13</f>
        <v>0</v>
      </c>
      <c r="N11" s="143">
        <f t="shared" si="1"/>
        <v>0</v>
      </c>
      <c r="O11" s="143">
        <f>Worksheet!Q13</f>
        <v>0</v>
      </c>
      <c r="P11" s="143">
        <f>Worksheet!S13</f>
        <v>0</v>
      </c>
    </row>
    <row r="12" spans="1:16" x14ac:dyDescent="0.2">
      <c r="A12" s="25" t="str">
        <f>Worksheet!A14</f>
        <v>Leased Equipment</v>
      </c>
      <c r="B12" s="144">
        <f>Worksheet!C14</f>
        <v>0</v>
      </c>
      <c r="C12" s="144">
        <f>Worksheet!D14</f>
        <v>0</v>
      </c>
      <c r="D12" s="144">
        <f>Worksheet!E14</f>
        <v>0</v>
      </c>
      <c r="E12" s="144">
        <f>Worksheet!F14</f>
        <v>0</v>
      </c>
      <c r="F12" s="144">
        <f>Worksheet!G14</f>
        <v>0</v>
      </c>
      <c r="G12" s="144">
        <f>Worksheet!H14</f>
        <v>0</v>
      </c>
      <c r="H12" s="144">
        <f>Worksheet!I14</f>
        <v>0</v>
      </c>
      <c r="I12" s="144">
        <f>Worksheet!J14</f>
        <v>0</v>
      </c>
      <c r="J12" s="144">
        <f>Worksheet!K14</f>
        <v>0</v>
      </c>
      <c r="K12" s="144">
        <f>Worksheet!L14</f>
        <v>0</v>
      </c>
      <c r="L12" s="144">
        <f>Worksheet!M14</f>
        <v>0</v>
      </c>
      <c r="M12" s="144">
        <f>Worksheet!N14</f>
        <v>0</v>
      </c>
      <c r="N12" s="143">
        <f t="shared" si="1"/>
        <v>0</v>
      </c>
      <c r="O12" s="143">
        <f>Worksheet!Q14</f>
        <v>0</v>
      </c>
      <c r="P12" s="143">
        <f>Worksheet!S14</f>
        <v>0</v>
      </c>
    </row>
    <row r="13" spans="1:16" x14ac:dyDescent="0.2">
      <c r="A13" s="25" t="str">
        <f>Worksheet!A15</f>
        <v>Legal / Accounting</v>
      </c>
      <c r="B13" s="144">
        <f>Worksheet!C15</f>
        <v>0</v>
      </c>
      <c r="C13" s="144">
        <f>Worksheet!D15</f>
        <v>0</v>
      </c>
      <c r="D13" s="144">
        <f>Worksheet!E15</f>
        <v>0</v>
      </c>
      <c r="E13" s="144">
        <f>Worksheet!F15</f>
        <v>0</v>
      </c>
      <c r="F13" s="144">
        <f>Worksheet!G15</f>
        <v>0</v>
      </c>
      <c r="G13" s="144">
        <f>Worksheet!H15</f>
        <v>0</v>
      </c>
      <c r="H13" s="144">
        <f>Worksheet!I15</f>
        <v>0</v>
      </c>
      <c r="I13" s="144">
        <f>Worksheet!J15</f>
        <v>0</v>
      </c>
      <c r="J13" s="144">
        <f>Worksheet!K15</f>
        <v>0</v>
      </c>
      <c r="K13" s="144">
        <f>Worksheet!L15</f>
        <v>0</v>
      </c>
      <c r="L13" s="144">
        <f>Worksheet!M15</f>
        <v>0</v>
      </c>
      <c r="M13" s="144">
        <f>Worksheet!N15</f>
        <v>0</v>
      </c>
      <c r="N13" s="143">
        <f t="shared" si="1"/>
        <v>0</v>
      </c>
      <c r="O13" s="143">
        <f>Worksheet!Q15</f>
        <v>0</v>
      </c>
      <c r="P13" s="143">
        <f>Worksheet!S15</f>
        <v>0</v>
      </c>
    </row>
    <row r="14" spans="1:16" x14ac:dyDescent="0.2">
      <c r="A14" s="25" t="str">
        <f>Worksheet!A16</f>
        <v>Licenses &amp; Permits</v>
      </c>
      <c r="B14" s="144">
        <f>Worksheet!C16</f>
        <v>0</v>
      </c>
      <c r="C14" s="144">
        <f>Worksheet!D16</f>
        <v>0</v>
      </c>
      <c r="D14" s="144">
        <f>Worksheet!E16</f>
        <v>0</v>
      </c>
      <c r="E14" s="144">
        <f>Worksheet!F16</f>
        <v>0</v>
      </c>
      <c r="F14" s="144">
        <f>Worksheet!G16</f>
        <v>0</v>
      </c>
      <c r="G14" s="144">
        <f>Worksheet!H16</f>
        <v>0</v>
      </c>
      <c r="H14" s="144">
        <f>Worksheet!I16</f>
        <v>0</v>
      </c>
      <c r="I14" s="144">
        <f>Worksheet!J16</f>
        <v>0</v>
      </c>
      <c r="J14" s="144">
        <f>Worksheet!K16</f>
        <v>0</v>
      </c>
      <c r="K14" s="144">
        <f>Worksheet!L16</f>
        <v>0</v>
      </c>
      <c r="L14" s="144">
        <f>Worksheet!M16</f>
        <v>0</v>
      </c>
      <c r="M14" s="144">
        <f>Worksheet!N16</f>
        <v>0</v>
      </c>
      <c r="N14" s="143">
        <f t="shared" si="1"/>
        <v>0</v>
      </c>
      <c r="O14" s="143">
        <f>Worksheet!Q16</f>
        <v>0</v>
      </c>
      <c r="P14" s="143">
        <f>Worksheet!S16</f>
        <v>0</v>
      </c>
    </row>
    <row r="15" spans="1:16" x14ac:dyDescent="0.2">
      <c r="A15" s="25" t="str">
        <f>Worksheet!A17</f>
        <v>Office Expense/ Post</v>
      </c>
      <c r="B15" s="144">
        <f>Worksheet!C17</f>
        <v>0</v>
      </c>
      <c r="C15" s="144">
        <f>Worksheet!D17</f>
        <v>0</v>
      </c>
      <c r="D15" s="144">
        <f>Worksheet!E17</f>
        <v>0</v>
      </c>
      <c r="E15" s="144">
        <f>Worksheet!F17</f>
        <v>0</v>
      </c>
      <c r="F15" s="144">
        <f>Worksheet!G17</f>
        <v>0</v>
      </c>
      <c r="G15" s="144">
        <f>Worksheet!H17</f>
        <v>0</v>
      </c>
      <c r="H15" s="144">
        <f>Worksheet!I17</f>
        <v>0</v>
      </c>
      <c r="I15" s="144">
        <f>Worksheet!J17</f>
        <v>0</v>
      </c>
      <c r="J15" s="144">
        <f>Worksheet!K17</f>
        <v>0</v>
      </c>
      <c r="K15" s="144">
        <f>Worksheet!L17</f>
        <v>0</v>
      </c>
      <c r="L15" s="144">
        <f>Worksheet!M17</f>
        <v>0</v>
      </c>
      <c r="M15" s="144">
        <f>Worksheet!N17</f>
        <v>0</v>
      </c>
      <c r="N15" s="143">
        <f t="shared" si="1"/>
        <v>0</v>
      </c>
      <c r="O15" s="143">
        <f>Worksheet!Q17</f>
        <v>0</v>
      </c>
      <c r="P15" s="143">
        <f>Worksheet!S17</f>
        <v>0</v>
      </c>
    </row>
    <row r="16" spans="1:16" x14ac:dyDescent="0.2">
      <c r="A16" s="25" t="str">
        <f>Worksheet!A18</f>
        <v>Operating Supplies</v>
      </c>
      <c r="B16" s="144">
        <f>Worksheet!C18</f>
        <v>0</v>
      </c>
      <c r="C16" s="144">
        <f>Worksheet!D18</f>
        <v>0</v>
      </c>
      <c r="D16" s="144">
        <f>Worksheet!E18</f>
        <v>0</v>
      </c>
      <c r="E16" s="144">
        <f>Worksheet!F18</f>
        <v>0</v>
      </c>
      <c r="F16" s="144">
        <f>Worksheet!G18</f>
        <v>0</v>
      </c>
      <c r="G16" s="144">
        <f>Worksheet!H18</f>
        <v>0</v>
      </c>
      <c r="H16" s="144">
        <f>Worksheet!I18</f>
        <v>0</v>
      </c>
      <c r="I16" s="144">
        <f>Worksheet!J18</f>
        <v>0</v>
      </c>
      <c r="J16" s="144">
        <f>Worksheet!K18</f>
        <v>0</v>
      </c>
      <c r="K16" s="144">
        <f>Worksheet!L18</f>
        <v>0</v>
      </c>
      <c r="L16" s="144">
        <f>Worksheet!M18</f>
        <v>0</v>
      </c>
      <c r="M16" s="144">
        <f>Worksheet!N18</f>
        <v>0</v>
      </c>
      <c r="N16" s="143">
        <f t="shared" si="1"/>
        <v>0</v>
      </c>
      <c r="O16" s="143">
        <f>Worksheet!Q18</f>
        <v>0</v>
      </c>
      <c r="P16" s="143">
        <f>Worksheet!S18</f>
        <v>0</v>
      </c>
    </row>
    <row r="17" spans="1:16" x14ac:dyDescent="0.2">
      <c r="A17" s="25" t="str">
        <f>Worksheet!A19</f>
        <v>Rent</v>
      </c>
      <c r="B17" s="144">
        <f>Worksheet!C19</f>
        <v>0</v>
      </c>
      <c r="C17" s="144">
        <f>Worksheet!D19</f>
        <v>0</v>
      </c>
      <c r="D17" s="144">
        <f>Worksheet!E19</f>
        <v>0</v>
      </c>
      <c r="E17" s="144">
        <f>Worksheet!F19</f>
        <v>0</v>
      </c>
      <c r="F17" s="144">
        <f>Worksheet!G19</f>
        <v>0</v>
      </c>
      <c r="G17" s="144">
        <f>Worksheet!H19</f>
        <v>0</v>
      </c>
      <c r="H17" s="144">
        <f>Worksheet!I19</f>
        <v>0</v>
      </c>
      <c r="I17" s="144">
        <f>Worksheet!J19</f>
        <v>0</v>
      </c>
      <c r="J17" s="144">
        <f>Worksheet!K19</f>
        <v>0</v>
      </c>
      <c r="K17" s="144">
        <f>Worksheet!L19</f>
        <v>0</v>
      </c>
      <c r="L17" s="144">
        <f>Worksheet!M19</f>
        <v>0</v>
      </c>
      <c r="M17" s="144">
        <f>Worksheet!N19</f>
        <v>0</v>
      </c>
      <c r="N17" s="143">
        <f t="shared" si="1"/>
        <v>0</v>
      </c>
      <c r="O17" s="143">
        <f>Worksheet!Q19</f>
        <v>0</v>
      </c>
      <c r="P17" s="143">
        <f>Worksheet!S19</f>
        <v>0</v>
      </c>
    </row>
    <row r="18" spans="1:16" x14ac:dyDescent="0.2">
      <c r="A18" s="25" t="str">
        <f>Worksheet!A20</f>
        <v>Repairs &amp; Maintenance</v>
      </c>
      <c r="B18" s="144">
        <f>Worksheet!C20</f>
        <v>0</v>
      </c>
      <c r="C18" s="144">
        <f>Worksheet!D20</f>
        <v>0</v>
      </c>
      <c r="D18" s="144">
        <f>Worksheet!E20</f>
        <v>0</v>
      </c>
      <c r="E18" s="144">
        <f>Worksheet!F20</f>
        <v>0</v>
      </c>
      <c r="F18" s="144">
        <f>Worksheet!G20</f>
        <v>0</v>
      </c>
      <c r="G18" s="144">
        <f>Worksheet!H20</f>
        <v>0</v>
      </c>
      <c r="H18" s="144">
        <f>Worksheet!I20</f>
        <v>0</v>
      </c>
      <c r="I18" s="144">
        <f>Worksheet!J20</f>
        <v>0</v>
      </c>
      <c r="J18" s="144">
        <f>Worksheet!K20</f>
        <v>0</v>
      </c>
      <c r="K18" s="144">
        <f>Worksheet!L20</f>
        <v>0</v>
      </c>
      <c r="L18" s="144">
        <f>Worksheet!M20</f>
        <v>0</v>
      </c>
      <c r="M18" s="144">
        <f>Worksheet!N20</f>
        <v>0</v>
      </c>
      <c r="N18" s="143">
        <f t="shared" si="1"/>
        <v>0</v>
      </c>
      <c r="O18" s="143">
        <f>Worksheet!Q20</f>
        <v>0</v>
      </c>
      <c r="P18" s="143">
        <f>Worksheet!S20</f>
        <v>0</v>
      </c>
    </row>
    <row r="19" spans="1:16" x14ac:dyDescent="0.2">
      <c r="A19" s="25" t="str">
        <f>Worksheet!A21</f>
        <v>Utilities/Telephone</v>
      </c>
      <c r="B19" s="144">
        <f>Worksheet!C21</f>
        <v>0</v>
      </c>
      <c r="C19" s="144">
        <f>Worksheet!D21</f>
        <v>0</v>
      </c>
      <c r="D19" s="144">
        <f>Worksheet!E21</f>
        <v>0</v>
      </c>
      <c r="E19" s="144">
        <f>Worksheet!F21</f>
        <v>0</v>
      </c>
      <c r="F19" s="144">
        <f>Worksheet!G21</f>
        <v>0</v>
      </c>
      <c r="G19" s="144">
        <f>Worksheet!H21</f>
        <v>0</v>
      </c>
      <c r="H19" s="144">
        <f>Worksheet!I21</f>
        <v>0</v>
      </c>
      <c r="I19" s="144">
        <f>Worksheet!J21</f>
        <v>0</v>
      </c>
      <c r="J19" s="144">
        <f>Worksheet!K21</f>
        <v>0</v>
      </c>
      <c r="K19" s="144">
        <f>Worksheet!L21</f>
        <v>0</v>
      </c>
      <c r="L19" s="144">
        <f>Worksheet!M21</f>
        <v>0</v>
      </c>
      <c r="M19" s="144">
        <f>Worksheet!N21</f>
        <v>0</v>
      </c>
      <c r="N19" s="143">
        <f t="shared" si="1"/>
        <v>0</v>
      </c>
      <c r="O19" s="143">
        <f>Worksheet!Q21</f>
        <v>0</v>
      </c>
      <c r="P19" s="143">
        <f>Worksheet!S21</f>
        <v>0</v>
      </c>
    </row>
    <row r="20" spans="1:16" x14ac:dyDescent="0.2">
      <c r="A20" s="25" t="str">
        <f>Worksheet!A22</f>
        <v>Other Expense1</v>
      </c>
      <c r="B20" s="144">
        <f>Worksheet!C22</f>
        <v>0</v>
      </c>
      <c r="C20" s="144">
        <f>Worksheet!D22</f>
        <v>0</v>
      </c>
      <c r="D20" s="144">
        <f>Worksheet!E22</f>
        <v>0</v>
      </c>
      <c r="E20" s="144">
        <f>Worksheet!F22</f>
        <v>0</v>
      </c>
      <c r="F20" s="144">
        <f>Worksheet!G22</f>
        <v>0</v>
      </c>
      <c r="G20" s="144">
        <f>Worksheet!H22</f>
        <v>0</v>
      </c>
      <c r="H20" s="144">
        <f>Worksheet!I22</f>
        <v>0</v>
      </c>
      <c r="I20" s="144">
        <f>Worksheet!J22</f>
        <v>0</v>
      </c>
      <c r="J20" s="144">
        <f>Worksheet!K22</f>
        <v>0</v>
      </c>
      <c r="K20" s="144">
        <f>Worksheet!L22</f>
        <v>0</v>
      </c>
      <c r="L20" s="144">
        <f>Worksheet!M22</f>
        <v>0</v>
      </c>
      <c r="M20" s="144">
        <f>Worksheet!N22</f>
        <v>0</v>
      </c>
      <c r="N20" s="143">
        <f t="shared" si="1"/>
        <v>0</v>
      </c>
      <c r="O20" s="143">
        <f>Worksheet!Q22</f>
        <v>0</v>
      </c>
      <c r="P20" s="143">
        <f>Worksheet!S22</f>
        <v>0</v>
      </c>
    </row>
    <row r="21" spans="1:16" x14ac:dyDescent="0.2">
      <c r="A21" s="25" t="str">
        <f>Worksheet!A23</f>
        <v>Other Expense2</v>
      </c>
      <c r="B21" s="144">
        <f>Worksheet!C23</f>
        <v>0</v>
      </c>
      <c r="C21" s="144">
        <f>Worksheet!D23</f>
        <v>0</v>
      </c>
      <c r="D21" s="144">
        <f>Worksheet!E23</f>
        <v>0</v>
      </c>
      <c r="E21" s="144">
        <f>Worksheet!F23</f>
        <v>0</v>
      </c>
      <c r="F21" s="144">
        <f>Worksheet!G23</f>
        <v>0</v>
      </c>
      <c r="G21" s="144">
        <f>Worksheet!H23</f>
        <v>0</v>
      </c>
      <c r="H21" s="144">
        <f>Worksheet!I23</f>
        <v>0</v>
      </c>
      <c r="I21" s="144">
        <f>Worksheet!J23</f>
        <v>0</v>
      </c>
      <c r="J21" s="144">
        <f>Worksheet!K23</f>
        <v>0</v>
      </c>
      <c r="K21" s="144">
        <f>Worksheet!L23</f>
        <v>0</v>
      </c>
      <c r="L21" s="144">
        <f>Worksheet!M23</f>
        <v>0</v>
      </c>
      <c r="M21" s="144">
        <f>Worksheet!N23</f>
        <v>0</v>
      </c>
      <c r="N21" s="143">
        <f t="shared" si="1"/>
        <v>0</v>
      </c>
      <c r="O21" s="143">
        <f>Worksheet!Q23</f>
        <v>0</v>
      </c>
      <c r="P21" s="143">
        <f>Worksheet!S23</f>
        <v>0</v>
      </c>
    </row>
    <row r="22" spans="1:16" x14ac:dyDescent="0.2">
      <c r="A22" s="25" t="s">
        <v>1</v>
      </c>
      <c r="B22" s="144">
        <f>Worksheet!C24</f>
        <v>0</v>
      </c>
      <c r="C22" s="144">
        <f>Worksheet!D24</f>
        <v>0</v>
      </c>
      <c r="D22" s="144">
        <f>Worksheet!E24</f>
        <v>0</v>
      </c>
      <c r="E22" s="144">
        <f>Worksheet!F24</f>
        <v>0</v>
      </c>
      <c r="F22" s="144">
        <f>Worksheet!G24</f>
        <v>0</v>
      </c>
      <c r="G22" s="144">
        <f>Worksheet!H24</f>
        <v>0</v>
      </c>
      <c r="H22" s="144">
        <f>Worksheet!I24</f>
        <v>0</v>
      </c>
      <c r="I22" s="144">
        <f>Worksheet!J24</f>
        <v>0</v>
      </c>
      <c r="J22" s="144">
        <f>Worksheet!K24</f>
        <v>0</v>
      </c>
      <c r="K22" s="144">
        <f>Worksheet!L24</f>
        <v>0</v>
      </c>
      <c r="L22" s="144">
        <f>Worksheet!M24</f>
        <v>0</v>
      </c>
      <c r="M22" s="144">
        <f>Worksheet!N24</f>
        <v>0</v>
      </c>
      <c r="N22" s="143">
        <f t="shared" si="1"/>
        <v>0</v>
      </c>
      <c r="O22" s="143">
        <f>Worksheet!Q24</f>
        <v>0</v>
      </c>
      <c r="P22" s="143">
        <f>Worksheet!S24</f>
        <v>0</v>
      </c>
    </row>
    <row r="23" spans="1:16" x14ac:dyDescent="0.2">
      <c r="A23" s="25" t="s">
        <v>49</v>
      </c>
      <c r="B23" s="144">
        <f>Worksheet!C25</f>
        <v>0</v>
      </c>
      <c r="C23" s="144">
        <f>Worksheet!D25</f>
        <v>0</v>
      </c>
      <c r="D23" s="144">
        <f>Worksheet!E25</f>
        <v>0</v>
      </c>
      <c r="E23" s="144">
        <f>Worksheet!F25</f>
        <v>0</v>
      </c>
      <c r="F23" s="144">
        <f>Worksheet!G25</f>
        <v>0</v>
      </c>
      <c r="G23" s="144">
        <f>Worksheet!H25</f>
        <v>0</v>
      </c>
      <c r="H23" s="144">
        <f>Worksheet!I25</f>
        <v>0</v>
      </c>
      <c r="I23" s="144">
        <f>Worksheet!J25</f>
        <v>0</v>
      </c>
      <c r="J23" s="144">
        <f>Worksheet!K25</f>
        <v>0</v>
      </c>
      <c r="K23" s="144">
        <f>Worksheet!L25</f>
        <v>0</v>
      </c>
      <c r="L23" s="144">
        <f>Worksheet!M25</f>
        <v>0</v>
      </c>
      <c r="M23" s="144">
        <f>Worksheet!N25</f>
        <v>0</v>
      </c>
      <c r="N23" s="143">
        <f t="shared" si="1"/>
        <v>0</v>
      </c>
      <c r="O23" s="143">
        <f>Worksheet!Q25</f>
        <v>0</v>
      </c>
      <c r="P23" s="143">
        <f>Worksheet!S25</f>
        <v>0</v>
      </c>
    </row>
    <row r="24" spans="1:16" x14ac:dyDescent="0.2">
      <c r="A24" s="139" t="s">
        <v>69</v>
      </c>
      <c r="B24" s="142">
        <f>Worksheet!C26</f>
        <v>0</v>
      </c>
      <c r="C24" s="142">
        <f>Worksheet!D26</f>
        <v>0</v>
      </c>
      <c r="D24" s="142">
        <f>Worksheet!E26</f>
        <v>0</v>
      </c>
      <c r="E24" s="142">
        <f>Worksheet!F26</f>
        <v>0</v>
      </c>
      <c r="F24" s="142">
        <f>Worksheet!G26</f>
        <v>0</v>
      </c>
      <c r="G24" s="142">
        <f>Worksheet!H26</f>
        <v>0</v>
      </c>
      <c r="H24" s="142">
        <f>Worksheet!I26</f>
        <v>0</v>
      </c>
      <c r="I24" s="142">
        <f>Worksheet!J26</f>
        <v>0</v>
      </c>
      <c r="J24" s="142">
        <f>Worksheet!K26</f>
        <v>0</v>
      </c>
      <c r="K24" s="142">
        <f>Worksheet!L26</f>
        <v>0</v>
      </c>
      <c r="L24" s="142">
        <f>Worksheet!M26</f>
        <v>0</v>
      </c>
      <c r="M24" s="142">
        <f>Worksheet!N26</f>
        <v>0</v>
      </c>
      <c r="N24" s="141">
        <f t="shared" si="1"/>
        <v>0</v>
      </c>
      <c r="O24" s="141">
        <f>Worksheet!Q26</f>
        <v>0</v>
      </c>
      <c r="P24" s="141">
        <f>Worksheet!S26</f>
        <v>0</v>
      </c>
    </row>
    <row r="25" spans="1:16" x14ac:dyDescent="0.2">
      <c r="A25" s="139" t="s">
        <v>106</v>
      </c>
      <c r="B25" s="142">
        <f>SUM(B7:B24)</f>
        <v>0</v>
      </c>
      <c r="C25" s="142">
        <f t="shared" ref="C25:M25" si="2">SUM(C7:C24)</f>
        <v>0</v>
      </c>
      <c r="D25" s="142">
        <f t="shared" si="2"/>
        <v>0</v>
      </c>
      <c r="E25" s="142">
        <f t="shared" si="2"/>
        <v>0</v>
      </c>
      <c r="F25" s="142">
        <f t="shared" si="2"/>
        <v>0</v>
      </c>
      <c r="G25" s="142">
        <f t="shared" si="2"/>
        <v>0</v>
      </c>
      <c r="H25" s="142">
        <f t="shared" si="2"/>
        <v>0</v>
      </c>
      <c r="I25" s="142">
        <f t="shared" si="2"/>
        <v>0</v>
      </c>
      <c r="J25" s="142">
        <f t="shared" si="2"/>
        <v>0</v>
      </c>
      <c r="K25" s="142">
        <f t="shared" si="2"/>
        <v>0</v>
      </c>
      <c r="L25" s="142">
        <f t="shared" si="2"/>
        <v>0</v>
      </c>
      <c r="M25" s="142">
        <f t="shared" si="2"/>
        <v>0</v>
      </c>
      <c r="N25" s="141">
        <f t="shared" ref="N25:N30" si="3">SUM(B25:M25)</f>
        <v>0</v>
      </c>
      <c r="O25" s="141">
        <f>SUM(O7:O24)</f>
        <v>0</v>
      </c>
      <c r="P25" s="141">
        <f>SUM(P7:P24)</f>
        <v>0</v>
      </c>
    </row>
    <row r="26" spans="1:16" s="29" customFormat="1" x14ac:dyDescent="0.2">
      <c r="A26" s="138" t="s">
        <v>71</v>
      </c>
      <c r="B26" s="141">
        <f>B5-B25</f>
        <v>0</v>
      </c>
      <c r="C26" s="141">
        <f t="shared" ref="C26:M26" si="4">C5-C25</f>
        <v>0</v>
      </c>
      <c r="D26" s="141">
        <f t="shared" si="4"/>
        <v>0</v>
      </c>
      <c r="E26" s="141">
        <f t="shared" si="4"/>
        <v>0</v>
      </c>
      <c r="F26" s="141">
        <f t="shared" si="4"/>
        <v>0</v>
      </c>
      <c r="G26" s="141">
        <f t="shared" si="4"/>
        <v>0</v>
      </c>
      <c r="H26" s="141">
        <f t="shared" si="4"/>
        <v>0</v>
      </c>
      <c r="I26" s="141">
        <f t="shared" si="4"/>
        <v>0</v>
      </c>
      <c r="J26" s="141">
        <f t="shared" si="4"/>
        <v>0</v>
      </c>
      <c r="K26" s="141">
        <f t="shared" si="4"/>
        <v>0</v>
      </c>
      <c r="L26" s="141">
        <f t="shared" si="4"/>
        <v>0</v>
      </c>
      <c r="M26" s="141">
        <f t="shared" si="4"/>
        <v>0</v>
      </c>
      <c r="N26" s="141">
        <f t="shared" si="3"/>
        <v>0</v>
      </c>
      <c r="O26" s="141">
        <f>O5-O25</f>
        <v>0</v>
      </c>
      <c r="P26" s="141">
        <f>P5-P25</f>
        <v>0</v>
      </c>
    </row>
    <row r="27" spans="1:16" x14ac:dyDescent="0.2">
      <c r="A27" s="25" t="s">
        <v>2</v>
      </c>
      <c r="B27" s="144">
        <f>Worksheet!C29</f>
        <v>0</v>
      </c>
      <c r="C27" s="144">
        <f>Worksheet!D29</f>
        <v>0</v>
      </c>
      <c r="D27" s="144">
        <f>Worksheet!E29</f>
        <v>0</v>
      </c>
      <c r="E27" s="144">
        <f>Worksheet!F29</f>
        <v>0</v>
      </c>
      <c r="F27" s="144">
        <f>Worksheet!G29</f>
        <v>0</v>
      </c>
      <c r="G27" s="144">
        <f>Worksheet!H29</f>
        <v>0</v>
      </c>
      <c r="H27" s="144">
        <f>Worksheet!I29</f>
        <v>0</v>
      </c>
      <c r="I27" s="144">
        <f>Worksheet!J29</f>
        <v>0</v>
      </c>
      <c r="J27" s="144">
        <f>Worksheet!K29</f>
        <v>0</v>
      </c>
      <c r="K27" s="144">
        <f>Worksheet!L29</f>
        <v>0</v>
      </c>
      <c r="L27" s="144">
        <f>Worksheet!M29</f>
        <v>0</v>
      </c>
      <c r="M27" s="144">
        <f>Worksheet!N29</f>
        <v>0</v>
      </c>
      <c r="N27" s="143">
        <f t="shared" si="3"/>
        <v>0</v>
      </c>
      <c r="O27" s="143">
        <f>Worksheet!Q29</f>
        <v>0</v>
      </c>
      <c r="P27" s="143">
        <f>Worksheet!S29</f>
        <v>0</v>
      </c>
    </row>
    <row r="28" spans="1:16" x14ac:dyDescent="0.2">
      <c r="A28" s="25" t="s">
        <v>9</v>
      </c>
      <c r="B28" s="144">
        <f>Worksheet!C30</f>
        <v>0</v>
      </c>
      <c r="C28" s="144">
        <f>Worksheet!D30</f>
        <v>0</v>
      </c>
      <c r="D28" s="144">
        <f>Worksheet!E30</f>
        <v>0</v>
      </c>
      <c r="E28" s="144">
        <f>Worksheet!F30</f>
        <v>0</v>
      </c>
      <c r="F28" s="144">
        <f>Worksheet!G30</f>
        <v>0</v>
      </c>
      <c r="G28" s="144">
        <f>Worksheet!H30</f>
        <v>0</v>
      </c>
      <c r="H28" s="144">
        <f>Worksheet!I30</f>
        <v>0</v>
      </c>
      <c r="I28" s="144">
        <f>Worksheet!J30</f>
        <v>0</v>
      </c>
      <c r="J28" s="144">
        <f>Worksheet!K30</f>
        <v>0</v>
      </c>
      <c r="K28" s="144">
        <f>Worksheet!L30</f>
        <v>0</v>
      </c>
      <c r="L28" s="144">
        <f>Worksheet!M30</f>
        <v>0</v>
      </c>
      <c r="M28" s="144">
        <f>Worksheet!N30</f>
        <v>0</v>
      </c>
      <c r="N28" s="143">
        <f t="shared" si="3"/>
        <v>0</v>
      </c>
      <c r="O28" s="143">
        <f>Worksheet!Q30</f>
        <v>0</v>
      </c>
      <c r="P28" s="143">
        <f>Worksheet!S30</f>
        <v>0</v>
      </c>
    </row>
    <row r="29" spans="1:16" x14ac:dyDescent="0.2">
      <c r="A29" s="139" t="s">
        <v>56</v>
      </c>
      <c r="B29" s="142">
        <f>Worksheet!C31</f>
        <v>0</v>
      </c>
      <c r="C29" s="142">
        <f>Worksheet!D31</f>
        <v>0</v>
      </c>
      <c r="D29" s="142">
        <f>Worksheet!E31</f>
        <v>0</v>
      </c>
      <c r="E29" s="142">
        <f>Worksheet!F31</f>
        <v>0</v>
      </c>
      <c r="F29" s="142">
        <f>Worksheet!G31</f>
        <v>0</v>
      </c>
      <c r="G29" s="142">
        <f>Worksheet!H31</f>
        <v>0</v>
      </c>
      <c r="H29" s="142">
        <f>Worksheet!I31</f>
        <v>0</v>
      </c>
      <c r="I29" s="142">
        <f>Worksheet!J31</f>
        <v>0</v>
      </c>
      <c r="J29" s="142">
        <f>Worksheet!K31</f>
        <v>0</v>
      </c>
      <c r="K29" s="142">
        <f>Worksheet!L31</f>
        <v>0</v>
      </c>
      <c r="L29" s="142">
        <f>Worksheet!M31</f>
        <v>0</v>
      </c>
      <c r="M29" s="142">
        <f>Worksheet!N31</f>
        <v>0</v>
      </c>
      <c r="N29" s="141">
        <f t="shared" si="3"/>
        <v>0</v>
      </c>
      <c r="O29" s="141">
        <f>Worksheet!Q31</f>
        <v>0</v>
      </c>
      <c r="P29" s="141">
        <f>Worksheet!S31</f>
        <v>0</v>
      </c>
    </row>
    <row r="30" spans="1:16" x14ac:dyDescent="0.2">
      <c r="A30" s="5" t="s">
        <v>117</v>
      </c>
      <c r="B30" s="143">
        <f>B26-SUM(B27:B29)</f>
        <v>0</v>
      </c>
      <c r="C30" s="143">
        <f t="shared" ref="C30:L30" si="5">C26-SUM(C27:C29)</f>
        <v>0</v>
      </c>
      <c r="D30" s="143">
        <f t="shared" si="5"/>
        <v>0</v>
      </c>
      <c r="E30" s="143">
        <f t="shared" si="5"/>
        <v>0</v>
      </c>
      <c r="F30" s="143">
        <f t="shared" si="5"/>
        <v>0</v>
      </c>
      <c r="G30" s="143">
        <f t="shared" si="5"/>
        <v>0</v>
      </c>
      <c r="H30" s="143">
        <f t="shared" si="5"/>
        <v>0</v>
      </c>
      <c r="I30" s="143">
        <f t="shared" si="5"/>
        <v>0</v>
      </c>
      <c r="J30" s="143">
        <f t="shared" si="5"/>
        <v>0</v>
      </c>
      <c r="K30" s="143">
        <f t="shared" si="5"/>
        <v>0</v>
      </c>
      <c r="L30" s="143">
        <f t="shared" si="5"/>
        <v>0</v>
      </c>
      <c r="M30" s="143">
        <f>M26-SUM(M27:M29)</f>
        <v>0</v>
      </c>
      <c r="N30" s="143">
        <f t="shared" si="3"/>
        <v>0</v>
      </c>
      <c r="O30" s="143">
        <f>O26-SUM(O27:O29)</f>
        <v>0</v>
      </c>
      <c r="P30" s="143">
        <f>P26-SUM(P27:P29)</f>
        <v>0</v>
      </c>
    </row>
    <row r="31" spans="1:16" x14ac:dyDescent="0.2">
      <c r="A31" s="35"/>
    </row>
    <row r="32" spans="1:16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  <row r="38" spans="1:1" x14ac:dyDescent="0.2">
      <c r="A38" s="35"/>
    </row>
    <row r="39" spans="1:1" x14ac:dyDescent="0.2">
      <c r="A39" s="35"/>
    </row>
    <row r="40" spans="1:1" x14ac:dyDescent="0.2">
      <c r="A40" s="35"/>
    </row>
    <row r="41" spans="1:1" x14ac:dyDescent="0.2">
      <c r="A41" s="35"/>
    </row>
    <row r="42" spans="1:1" x14ac:dyDescent="0.2">
      <c r="A42" s="121"/>
    </row>
    <row r="43" spans="1:1" x14ac:dyDescent="0.2">
      <c r="A43" s="121"/>
    </row>
  </sheetData>
  <sheetProtection password="C58F" sheet="1" objects="1" scenarios="1"/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75" workbookViewId="0"/>
  </sheetViews>
  <sheetFormatPr defaultColWidth="9.140625" defaultRowHeight="12.75" x14ac:dyDescent="0.2"/>
  <cols>
    <col min="1" max="1" width="24.7109375" style="75" customWidth="1"/>
    <col min="2" max="2" width="10.7109375" style="29" customWidth="1"/>
    <col min="3" max="13" width="9.7109375" style="75" customWidth="1"/>
    <col min="14" max="16" width="10.7109375" style="29" customWidth="1"/>
    <col min="17" max="16384" width="9.140625" style="75"/>
  </cols>
  <sheetData>
    <row r="1" spans="1:16" s="135" customFormat="1" ht="24" thickBot="1" x14ac:dyDescent="0.4">
      <c r="A1" s="134" t="s">
        <v>33</v>
      </c>
      <c r="B1" s="132"/>
      <c r="C1" s="137" t="str">
        <f>Worksheet!A1</f>
        <v>My Company, Inc.</v>
      </c>
      <c r="N1" s="133"/>
      <c r="O1" s="133"/>
      <c r="P1" s="133"/>
    </row>
    <row r="2" spans="1:16" ht="13.5" thickBot="1" x14ac:dyDescent="0.25">
      <c r="A2" s="140"/>
      <c r="B2" s="146" t="str">
        <f>Worksheet!B34</f>
        <v>12/2007</v>
      </c>
      <c r="C2" s="140">
        <f>Worksheet!C34</f>
        <v>1</v>
      </c>
      <c r="D2" s="140">
        <f>Worksheet!D34</f>
        <v>2</v>
      </c>
      <c r="E2" s="140">
        <f>Worksheet!E34</f>
        <v>3</v>
      </c>
      <c r="F2" s="140">
        <f>Worksheet!F34</f>
        <v>4</v>
      </c>
      <c r="G2" s="140">
        <f>Worksheet!G34</f>
        <v>5</v>
      </c>
      <c r="H2" s="140">
        <f>Worksheet!H34</f>
        <v>6</v>
      </c>
      <c r="I2" s="140">
        <f>Worksheet!I34</f>
        <v>7</v>
      </c>
      <c r="J2" s="140">
        <f>Worksheet!J34</f>
        <v>8</v>
      </c>
      <c r="K2" s="140">
        <f>Worksheet!K34</f>
        <v>9</v>
      </c>
      <c r="L2" s="140">
        <f>Worksheet!L34</f>
        <v>10</v>
      </c>
      <c r="M2" s="140">
        <f>Worksheet!M34</f>
        <v>11</v>
      </c>
      <c r="N2" s="146" t="str">
        <f>Worksheet!N34</f>
        <v>12/2008</v>
      </c>
      <c r="O2" s="147" t="str">
        <f>Worksheet!Q34</f>
        <v>12/2009</v>
      </c>
      <c r="P2" s="147" t="str">
        <f>Worksheet!S34</f>
        <v>12/2010</v>
      </c>
    </row>
    <row r="3" spans="1:16" x14ac:dyDescent="0.2">
      <c r="A3" s="26" t="s">
        <v>98</v>
      </c>
      <c r="B3" s="148">
        <f>Worksheet!B35</f>
        <v>0</v>
      </c>
      <c r="C3" s="149">
        <f>Worksheet!C35</f>
        <v>0</v>
      </c>
      <c r="D3" s="149">
        <f>Worksheet!D35</f>
        <v>0</v>
      </c>
      <c r="E3" s="149">
        <f>Worksheet!E35</f>
        <v>0</v>
      </c>
      <c r="F3" s="149">
        <f>Worksheet!F35</f>
        <v>0</v>
      </c>
      <c r="G3" s="149">
        <f>Worksheet!G35</f>
        <v>0</v>
      </c>
      <c r="H3" s="149">
        <f>Worksheet!H35</f>
        <v>0</v>
      </c>
      <c r="I3" s="149">
        <f>Worksheet!I35</f>
        <v>0</v>
      </c>
      <c r="J3" s="149">
        <f>Worksheet!J35</f>
        <v>0</v>
      </c>
      <c r="K3" s="149">
        <f>Worksheet!K35</f>
        <v>0</v>
      </c>
      <c r="L3" s="149">
        <f>Worksheet!L35</f>
        <v>0</v>
      </c>
      <c r="M3" s="149">
        <f>Worksheet!M35</f>
        <v>0</v>
      </c>
      <c r="N3" s="150">
        <f>Worksheet!N35</f>
        <v>0</v>
      </c>
      <c r="O3" s="150">
        <f>Worksheet!Q35</f>
        <v>0</v>
      </c>
      <c r="P3" s="150">
        <f>Worksheet!S35</f>
        <v>0</v>
      </c>
    </row>
    <row r="4" spans="1:16" x14ac:dyDescent="0.2">
      <c r="A4" s="26" t="s">
        <v>16</v>
      </c>
      <c r="B4" s="148">
        <f>Worksheet!B36</f>
        <v>0</v>
      </c>
      <c r="C4" s="149">
        <f>Worksheet!C36</f>
        <v>0</v>
      </c>
      <c r="D4" s="149">
        <f>Worksheet!D36</f>
        <v>0</v>
      </c>
      <c r="E4" s="149">
        <f>Worksheet!E36</f>
        <v>0</v>
      </c>
      <c r="F4" s="149">
        <f>Worksheet!F36</f>
        <v>0</v>
      </c>
      <c r="G4" s="149">
        <f>Worksheet!G36</f>
        <v>0</v>
      </c>
      <c r="H4" s="149">
        <f>Worksheet!H36</f>
        <v>0</v>
      </c>
      <c r="I4" s="149">
        <f>Worksheet!I36</f>
        <v>0</v>
      </c>
      <c r="J4" s="149">
        <f>Worksheet!J36</f>
        <v>0</v>
      </c>
      <c r="K4" s="149">
        <f>Worksheet!K36</f>
        <v>0</v>
      </c>
      <c r="L4" s="149">
        <f>Worksheet!L36</f>
        <v>0</v>
      </c>
      <c r="M4" s="149">
        <f>Worksheet!M36</f>
        <v>0</v>
      </c>
      <c r="N4" s="150">
        <f>Worksheet!N36</f>
        <v>0</v>
      </c>
      <c r="O4" s="150">
        <f>Worksheet!Q36</f>
        <v>0</v>
      </c>
      <c r="P4" s="150">
        <f>Worksheet!S36</f>
        <v>0</v>
      </c>
    </row>
    <row r="5" spans="1:16" x14ac:dyDescent="0.2">
      <c r="A5" s="26" t="s">
        <v>7</v>
      </c>
      <c r="B5" s="148">
        <f>Worksheet!B37</f>
        <v>0</v>
      </c>
      <c r="C5" s="149">
        <f>Worksheet!C37</f>
        <v>0</v>
      </c>
      <c r="D5" s="149">
        <f>Worksheet!D37</f>
        <v>0</v>
      </c>
      <c r="E5" s="149">
        <f>Worksheet!E37</f>
        <v>0</v>
      </c>
      <c r="F5" s="149">
        <f>Worksheet!F37</f>
        <v>0</v>
      </c>
      <c r="G5" s="149">
        <f>Worksheet!G37</f>
        <v>0</v>
      </c>
      <c r="H5" s="149">
        <f>Worksheet!H37</f>
        <v>0</v>
      </c>
      <c r="I5" s="149">
        <f>Worksheet!I37</f>
        <v>0</v>
      </c>
      <c r="J5" s="149">
        <f>Worksheet!J37</f>
        <v>0</v>
      </c>
      <c r="K5" s="149">
        <f>Worksheet!K37</f>
        <v>0</v>
      </c>
      <c r="L5" s="149">
        <f>Worksheet!L37</f>
        <v>0</v>
      </c>
      <c r="M5" s="149">
        <f>Worksheet!M37</f>
        <v>0</v>
      </c>
      <c r="N5" s="150">
        <f>Worksheet!N37</f>
        <v>0</v>
      </c>
      <c r="O5" s="150">
        <f>Worksheet!Q37</f>
        <v>0</v>
      </c>
      <c r="P5" s="150">
        <f>Worksheet!S37</f>
        <v>0</v>
      </c>
    </row>
    <row r="6" spans="1:16" x14ac:dyDescent="0.2">
      <c r="A6" s="26" t="s">
        <v>83</v>
      </c>
      <c r="B6" s="148">
        <f>Worksheet!B38</f>
        <v>0</v>
      </c>
      <c r="C6" s="149">
        <f>Worksheet!C38</f>
        <v>0</v>
      </c>
      <c r="D6" s="149">
        <f>Worksheet!D38</f>
        <v>0</v>
      </c>
      <c r="E6" s="149">
        <f>Worksheet!E38</f>
        <v>0</v>
      </c>
      <c r="F6" s="149">
        <f>Worksheet!F38</f>
        <v>0</v>
      </c>
      <c r="G6" s="149">
        <f>Worksheet!G38</f>
        <v>0</v>
      </c>
      <c r="H6" s="149">
        <f>Worksheet!H38</f>
        <v>0</v>
      </c>
      <c r="I6" s="149">
        <f>Worksheet!I38</f>
        <v>0</v>
      </c>
      <c r="J6" s="149">
        <f>Worksheet!J38</f>
        <v>0</v>
      </c>
      <c r="K6" s="149">
        <f>Worksheet!K38</f>
        <v>0</v>
      </c>
      <c r="L6" s="149">
        <f>Worksheet!L38</f>
        <v>0</v>
      </c>
      <c r="M6" s="149">
        <f>Worksheet!M38</f>
        <v>0</v>
      </c>
      <c r="N6" s="150">
        <f>Worksheet!N38</f>
        <v>0</v>
      </c>
      <c r="O6" s="150">
        <f>Worksheet!Q38</f>
        <v>0</v>
      </c>
      <c r="P6" s="150">
        <f>Worksheet!S38</f>
        <v>0</v>
      </c>
    </row>
    <row r="7" spans="1:16" x14ac:dyDescent="0.2">
      <c r="A7" s="26" t="s">
        <v>99</v>
      </c>
      <c r="B7" s="148">
        <f>Worksheet!B39</f>
        <v>0</v>
      </c>
      <c r="C7" s="149">
        <f>Worksheet!C39</f>
        <v>0</v>
      </c>
      <c r="D7" s="149">
        <f>Worksheet!D39</f>
        <v>0</v>
      </c>
      <c r="E7" s="149">
        <f>Worksheet!E39</f>
        <v>0</v>
      </c>
      <c r="F7" s="149">
        <f>Worksheet!F39</f>
        <v>0</v>
      </c>
      <c r="G7" s="149">
        <f>Worksheet!G39</f>
        <v>0</v>
      </c>
      <c r="H7" s="149">
        <f>Worksheet!H39</f>
        <v>0</v>
      </c>
      <c r="I7" s="149">
        <f>Worksheet!I39</f>
        <v>0</v>
      </c>
      <c r="J7" s="149">
        <f>Worksheet!J39</f>
        <v>0</v>
      </c>
      <c r="K7" s="149">
        <f>Worksheet!K39</f>
        <v>0</v>
      </c>
      <c r="L7" s="149">
        <f>Worksheet!L39</f>
        <v>0</v>
      </c>
      <c r="M7" s="149">
        <f>Worksheet!M39</f>
        <v>0</v>
      </c>
      <c r="N7" s="150">
        <f>Worksheet!N39</f>
        <v>0</v>
      </c>
      <c r="O7" s="150">
        <f>Worksheet!Q39</f>
        <v>0</v>
      </c>
      <c r="P7" s="150">
        <f>Worksheet!S39</f>
        <v>0</v>
      </c>
    </row>
    <row r="8" spans="1:16" x14ac:dyDescent="0.2">
      <c r="A8" s="26" t="s">
        <v>8</v>
      </c>
      <c r="B8" s="148">
        <f>Worksheet!B40</f>
        <v>0</v>
      </c>
      <c r="C8" s="149">
        <f>Worksheet!C40</f>
        <v>0</v>
      </c>
      <c r="D8" s="149">
        <f>Worksheet!D40</f>
        <v>0</v>
      </c>
      <c r="E8" s="149">
        <f>Worksheet!E40</f>
        <v>0</v>
      </c>
      <c r="F8" s="149">
        <f>Worksheet!F40</f>
        <v>0</v>
      </c>
      <c r="G8" s="149">
        <f>Worksheet!G40</f>
        <v>0</v>
      </c>
      <c r="H8" s="149">
        <f>Worksheet!H40</f>
        <v>0</v>
      </c>
      <c r="I8" s="149">
        <f>Worksheet!I40</f>
        <v>0</v>
      </c>
      <c r="J8" s="149">
        <f>Worksheet!J40</f>
        <v>0</v>
      </c>
      <c r="K8" s="149">
        <f>Worksheet!K40</f>
        <v>0</v>
      </c>
      <c r="L8" s="149">
        <f>Worksheet!L40</f>
        <v>0</v>
      </c>
      <c r="M8" s="149">
        <f>Worksheet!M40</f>
        <v>0</v>
      </c>
      <c r="N8" s="150">
        <f>Worksheet!N40</f>
        <v>0</v>
      </c>
      <c r="O8" s="150">
        <f>Worksheet!Q40</f>
        <v>0</v>
      </c>
      <c r="P8" s="150">
        <f>Worksheet!S40</f>
        <v>0</v>
      </c>
    </row>
    <row r="9" spans="1:16" x14ac:dyDescent="0.2">
      <c r="A9" s="26" t="s">
        <v>100</v>
      </c>
      <c r="B9" s="148">
        <f>Worksheet!B41</f>
        <v>0</v>
      </c>
      <c r="C9" s="149">
        <f>Worksheet!C41</f>
        <v>0</v>
      </c>
      <c r="D9" s="149">
        <f>Worksheet!D41</f>
        <v>0</v>
      </c>
      <c r="E9" s="149">
        <f>Worksheet!E41</f>
        <v>0</v>
      </c>
      <c r="F9" s="149">
        <f>Worksheet!F41</f>
        <v>0</v>
      </c>
      <c r="G9" s="149">
        <f>Worksheet!G41</f>
        <v>0</v>
      </c>
      <c r="H9" s="149">
        <f>Worksheet!H41</f>
        <v>0</v>
      </c>
      <c r="I9" s="149">
        <f>Worksheet!I41</f>
        <v>0</v>
      </c>
      <c r="J9" s="149">
        <f>Worksheet!J41</f>
        <v>0</v>
      </c>
      <c r="K9" s="149">
        <f>Worksheet!K41</f>
        <v>0</v>
      </c>
      <c r="L9" s="149">
        <f>Worksheet!L41</f>
        <v>0</v>
      </c>
      <c r="M9" s="149">
        <f>Worksheet!M41</f>
        <v>0</v>
      </c>
      <c r="N9" s="150">
        <f>Worksheet!N41</f>
        <v>0</v>
      </c>
      <c r="O9" s="150">
        <f>Worksheet!Q41</f>
        <v>0</v>
      </c>
      <c r="P9" s="150">
        <f>Worksheet!S41</f>
        <v>0</v>
      </c>
    </row>
    <row r="10" spans="1:16" x14ac:dyDescent="0.2">
      <c r="A10" s="26" t="s">
        <v>101</v>
      </c>
      <c r="B10" s="148">
        <f>Worksheet!B42</f>
        <v>0</v>
      </c>
      <c r="C10" s="149">
        <f>Worksheet!C42</f>
        <v>0</v>
      </c>
      <c r="D10" s="149">
        <f>Worksheet!D42</f>
        <v>0</v>
      </c>
      <c r="E10" s="149">
        <f>Worksheet!E42</f>
        <v>0</v>
      </c>
      <c r="F10" s="149">
        <f>Worksheet!F42</f>
        <v>0</v>
      </c>
      <c r="G10" s="149">
        <f>Worksheet!G42</f>
        <v>0</v>
      </c>
      <c r="H10" s="149">
        <f>Worksheet!H42</f>
        <v>0</v>
      </c>
      <c r="I10" s="149">
        <f>Worksheet!I42</f>
        <v>0</v>
      </c>
      <c r="J10" s="149">
        <f>Worksheet!J42</f>
        <v>0</v>
      </c>
      <c r="K10" s="149">
        <f>Worksheet!K42</f>
        <v>0</v>
      </c>
      <c r="L10" s="149">
        <f>Worksheet!L42</f>
        <v>0</v>
      </c>
      <c r="M10" s="149">
        <f>Worksheet!M42</f>
        <v>0</v>
      </c>
      <c r="N10" s="150">
        <f>Worksheet!N42</f>
        <v>0</v>
      </c>
      <c r="O10" s="150">
        <f>Worksheet!Q42</f>
        <v>0</v>
      </c>
      <c r="P10" s="150">
        <f>Worksheet!S42</f>
        <v>0</v>
      </c>
    </row>
    <row r="11" spans="1:16" s="29" customFormat="1" x14ac:dyDescent="0.2">
      <c r="A11" s="26" t="s">
        <v>102</v>
      </c>
      <c r="B11" s="148">
        <f>Worksheet!B43</f>
        <v>0</v>
      </c>
      <c r="C11" s="149">
        <f>Worksheet!C43</f>
        <v>0</v>
      </c>
      <c r="D11" s="149">
        <f>Worksheet!D43</f>
        <v>0</v>
      </c>
      <c r="E11" s="149">
        <f>Worksheet!E43</f>
        <v>0</v>
      </c>
      <c r="F11" s="149">
        <f>Worksheet!F43</f>
        <v>0</v>
      </c>
      <c r="G11" s="149">
        <f>Worksheet!G43</f>
        <v>0</v>
      </c>
      <c r="H11" s="149">
        <f>Worksheet!H43</f>
        <v>0</v>
      </c>
      <c r="I11" s="149">
        <f>Worksheet!I43</f>
        <v>0</v>
      </c>
      <c r="J11" s="149">
        <f>Worksheet!J43</f>
        <v>0</v>
      </c>
      <c r="K11" s="149">
        <f>Worksheet!K43</f>
        <v>0</v>
      </c>
      <c r="L11" s="149">
        <f>Worksheet!L43</f>
        <v>0</v>
      </c>
      <c r="M11" s="149">
        <f>Worksheet!M43</f>
        <v>0</v>
      </c>
      <c r="N11" s="150">
        <f>Worksheet!N43</f>
        <v>0</v>
      </c>
      <c r="O11" s="150">
        <f>Worksheet!Q43</f>
        <v>0</v>
      </c>
      <c r="P11" s="150">
        <f>Worksheet!S43</f>
        <v>0</v>
      </c>
    </row>
    <row r="12" spans="1:16" x14ac:dyDescent="0.2">
      <c r="A12" s="145" t="str">
        <f>Worksheet!A44</f>
        <v>Other Non-Cur</v>
      </c>
      <c r="B12" s="151">
        <f>Worksheet!B44</f>
        <v>0</v>
      </c>
      <c r="C12" s="152">
        <f>Worksheet!C44</f>
        <v>0</v>
      </c>
      <c r="D12" s="152">
        <f>Worksheet!D44</f>
        <v>0</v>
      </c>
      <c r="E12" s="152">
        <f>Worksheet!E44</f>
        <v>0</v>
      </c>
      <c r="F12" s="152">
        <f>Worksheet!F44</f>
        <v>0</v>
      </c>
      <c r="G12" s="152">
        <f>Worksheet!G44</f>
        <v>0</v>
      </c>
      <c r="H12" s="152">
        <f>Worksheet!H44</f>
        <v>0</v>
      </c>
      <c r="I12" s="152">
        <f>Worksheet!I44</f>
        <v>0</v>
      </c>
      <c r="J12" s="152">
        <f>Worksheet!J44</f>
        <v>0</v>
      </c>
      <c r="K12" s="152">
        <f>Worksheet!K44</f>
        <v>0</v>
      </c>
      <c r="L12" s="152">
        <f>Worksheet!L44</f>
        <v>0</v>
      </c>
      <c r="M12" s="152">
        <f>Worksheet!M44</f>
        <v>0</v>
      </c>
      <c r="N12" s="153">
        <f>Worksheet!N44</f>
        <v>0</v>
      </c>
      <c r="O12" s="153">
        <f>Worksheet!Q44</f>
        <v>0</v>
      </c>
      <c r="P12" s="153">
        <f>Worksheet!S44</f>
        <v>0</v>
      </c>
    </row>
    <row r="13" spans="1:16" s="29" customFormat="1" x14ac:dyDescent="0.2">
      <c r="A13" s="123" t="s">
        <v>3</v>
      </c>
      <c r="B13" s="148">
        <f>SUM(B3:B12)</f>
        <v>0</v>
      </c>
      <c r="C13" s="148">
        <f t="shared" ref="C13:P13" si="0">SUM(C3:C12)</f>
        <v>0</v>
      </c>
      <c r="D13" s="148">
        <f t="shared" si="0"/>
        <v>0</v>
      </c>
      <c r="E13" s="148">
        <f t="shared" si="0"/>
        <v>0</v>
      </c>
      <c r="F13" s="148">
        <f t="shared" si="0"/>
        <v>0</v>
      </c>
      <c r="G13" s="148">
        <f t="shared" si="0"/>
        <v>0</v>
      </c>
      <c r="H13" s="148">
        <f t="shared" si="0"/>
        <v>0</v>
      </c>
      <c r="I13" s="148">
        <f t="shared" si="0"/>
        <v>0</v>
      </c>
      <c r="J13" s="148">
        <f t="shared" si="0"/>
        <v>0</v>
      </c>
      <c r="K13" s="148">
        <f t="shared" si="0"/>
        <v>0</v>
      </c>
      <c r="L13" s="148">
        <f t="shared" si="0"/>
        <v>0</v>
      </c>
      <c r="M13" s="148">
        <f t="shared" si="0"/>
        <v>0</v>
      </c>
      <c r="N13" s="148">
        <f t="shared" si="0"/>
        <v>0</v>
      </c>
      <c r="O13" s="148">
        <f t="shared" si="0"/>
        <v>0</v>
      </c>
      <c r="P13" s="148">
        <f t="shared" si="0"/>
        <v>0</v>
      </c>
    </row>
    <row r="14" spans="1:16" x14ac:dyDescent="0.2">
      <c r="A14" s="26"/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  <c r="O14" s="150"/>
      <c r="P14" s="150"/>
    </row>
    <row r="15" spans="1:16" x14ac:dyDescent="0.2">
      <c r="A15" s="26" t="s">
        <v>14</v>
      </c>
      <c r="B15" s="148">
        <f>Worksheet!B47</f>
        <v>0</v>
      </c>
      <c r="C15" s="149">
        <f>Worksheet!C47</f>
        <v>0</v>
      </c>
      <c r="D15" s="149">
        <f>Worksheet!D47</f>
        <v>0</v>
      </c>
      <c r="E15" s="149">
        <f>Worksheet!E47</f>
        <v>0</v>
      </c>
      <c r="F15" s="149">
        <f>Worksheet!F47</f>
        <v>0</v>
      </c>
      <c r="G15" s="149">
        <f>Worksheet!G47</f>
        <v>0</v>
      </c>
      <c r="H15" s="149">
        <f>Worksheet!H47</f>
        <v>0</v>
      </c>
      <c r="I15" s="149">
        <f>Worksheet!I47</f>
        <v>0</v>
      </c>
      <c r="J15" s="149">
        <f>Worksheet!J47</f>
        <v>0</v>
      </c>
      <c r="K15" s="149">
        <f>Worksheet!K47</f>
        <v>0</v>
      </c>
      <c r="L15" s="149">
        <f>Worksheet!L47</f>
        <v>0</v>
      </c>
      <c r="M15" s="149">
        <f>Worksheet!M47</f>
        <v>0</v>
      </c>
      <c r="N15" s="150">
        <f>Worksheet!N47</f>
        <v>0</v>
      </c>
      <c r="O15" s="150">
        <f>Worksheet!Q47</f>
        <v>0</v>
      </c>
      <c r="P15" s="150">
        <f>Worksheet!S47</f>
        <v>0</v>
      </c>
    </row>
    <row r="16" spans="1:16" x14ac:dyDescent="0.2">
      <c r="A16" s="26" t="s">
        <v>13</v>
      </c>
      <c r="B16" s="148">
        <f>Worksheet!B48</f>
        <v>0</v>
      </c>
      <c r="C16" s="149">
        <f>Worksheet!C48</f>
        <v>0</v>
      </c>
      <c r="D16" s="149">
        <f>Worksheet!D48</f>
        <v>0</v>
      </c>
      <c r="E16" s="149">
        <f>Worksheet!E48</f>
        <v>0</v>
      </c>
      <c r="F16" s="149">
        <f>Worksheet!F48</f>
        <v>0</v>
      </c>
      <c r="G16" s="149">
        <f>Worksheet!G48</f>
        <v>0</v>
      </c>
      <c r="H16" s="149">
        <f>Worksheet!H48</f>
        <v>0</v>
      </c>
      <c r="I16" s="149">
        <f>Worksheet!I48</f>
        <v>0</v>
      </c>
      <c r="J16" s="149">
        <f>Worksheet!J48</f>
        <v>0</v>
      </c>
      <c r="K16" s="149">
        <f>Worksheet!K48</f>
        <v>0</v>
      </c>
      <c r="L16" s="149">
        <f>Worksheet!L48</f>
        <v>0</v>
      </c>
      <c r="M16" s="149">
        <f>Worksheet!M48</f>
        <v>0</v>
      </c>
      <c r="N16" s="150">
        <f>Worksheet!N48</f>
        <v>0</v>
      </c>
      <c r="O16" s="150">
        <f>Worksheet!Q48</f>
        <v>0</v>
      </c>
      <c r="P16" s="150">
        <f>Worksheet!S48</f>
        <v>0</v>
      </c>
    </row>
    <row r="17" spans="1:16" x14ac:dyDescent="0.2">
      <c r="A17" s="26" t="s">
        <v>103</v>
      </c>
      <c r="B17" s="148">
        <f>Worksheet!B49</f>
        <v>0</v>
      </c>
      <c r="C17" s="149">
        <f>Worksheet!C49</f>
        <v>0</v>
      </c>
      <c r="D17" s="149">
        <f>Worksheet!D49</f>
        <v>0</v>
      </c>
      <c r="E17" s="149">
        <f>Worksheet!E49</f>
        <v>0</v>
      </c>
      <c r="F17" s="149">
        <f>Worksheet!F49</f>
        <v>0</v>
      </c>
      <c r="G17" s="149">
        <f>Worksheet!G49</f>
        <v>0</v>
      </c>
      <c r="H17" s="149">
        <f>Worksheet!H49</f>
        <v>0</v>
      </c>
      <c r="I17" s="149">
        <f>Worksheet!I49</f>
        <v>0</v>
      </c>
      <c r="J17" s="149">
        <f>Worksheet!J49</f>
        <v>0</v>
      </c>
      <c r="K17" s="149">
        <f>Worksheet!K49</f>
        <v>0</v>
      </c>
      <c r="L17" s="149">
        <f>Worksheet!L49</f>
        <v>0</v>
      </c>
      <c r="M17" s="149">
        <f>Worksheet!M49</f>
        <v>0</v>
      </c>
      <c r="N17" s="150">
        <f>Worksheet!N49</f>
        <v>0</v>
      </c>
      <c r="O17" s="150">
        <f>Worksheet!Q49</f>
        <v>0</v>
      </c>
      <c r="P17" s="150">
        <f>Worksheet!S49</f>
        <v>0</v>
      </c>
    </row>
    <row r="18" spans="1:16" s="29" customFormat="1" x14ac:dyDescent="0.2">
      <c r="A18" s="26" t="s">
        <v>52</v>
      </c>
      <c r="B18" s="148">
        <f>Worksheet!B50</f>
        <v>0</v>
      </c>
      <c r="C18" s="149">
        <f>Worksheet!C50</f>
        <v>0</v>
      </c>
      <c r="D18" s="149">
        <f>Worksheet!D50</f>
        <v>0</v>
      </c>
      <c r="E18" s="149">
        <f>Worksheet!E50</f>
        <v>0</v>
      </c>
      <c r="F18" s="149">
        <f>Worksheet!F50</f>
        <v>0</v>
      </c>
      <c r="G18" s="149">
        <f>Worksheet!G50</f>
        <v>0</v>
      </c>
      <c r="H18" s="149">
        <f>Worksheet!H50</f>
        <v>0</v>
      </c>
      <c r="I18" s="149">
        <f>Worksheet!I50</f>
        <v>0</v>
      </c>
      <c r="J18" s="149">
        <f>Worksheet!J50</f>
        <v>0</v>
      </c>
      <c r="K18" s="149">
        <f>Worksheet!K50</f>
        <v>0</v>
      </c>
      <c r="L18" s="149">
        <f>Worksheet!L50</f>
        <v>0</v>
      </c>
      <c r="M18" s="149">
        <f>Worksheet!M50</f>
        <v>0</v>
      </c>
      <c r="N18" s="150">
        <f>Worksheet!N50</f>
        <v>0</v>
      </c>
      <c r="O18" s="150">
        <f>Worksheet!Q50</f>
        <v>0</v>
      </c>
      <c r="P18" s="150">
        <f>Worksheet!S50</f>
        <v>0</v>
      </c>
    </row>
    <row r="19" spans="1:16" x14ac:dyDescent="0.2">
      <c r="A19" s="145" t="s">
        <v>61</v>
      </c>
      <c r="B19" s="151">
        <f>Worksheet!B54</f>
        <v>0</v>
      </c>
      <c r="C19" s="152">
        <f>SUM(Worksheet!C51:C52)</f>
        <v>0</v>
      </c>
      <c r="D19" s="152">
        <f>SUM(Worksheet!D51:D52)</f>
        <v>0</v>
      </c>
      <c r="E19" s="152">
        <f>SUM(Worksheet!E51:E52)</f>
        <v>0</v>
      </c>
      <c r="F19" s="152">
        <f>SUM(Worksheet!F51:F52)</f>
        <v>0</v>
      </c>
      <c r="G19" s="152">
        <f>SUM(Worksheet!G51:G52)</f>
        <v>0</v>
      </c>
      <c r="H19" s="152">
        <f>SUM(Worksheet!H51:H52)</f>
        <v>0</v>
      </c>
      <c r="I19" s="152">
        <f>SUM(Worksheet!I51:I52)</f>
        <v>0</v>
      </c>
      <c r="J19" s="152">
        <f>SUM(Worksheet!J51:J52)</f>
        <v>0</v>
      </c>
      <c r="K19" s="152">
        <f>SUM(Worksheet!K51:K52)</f>
        <v>0</v>
      </c>
      <c r="L19" s="152">
        <f>SUM(Worksheet!L51:L52)</f>
        <v>0</v>
      </c>
      <c r="M19" s="152">
        <f>SUM(Worksheet!M51:M52)</f>
        <v>0</v>
      </c>
      <c r="N19" s="153">
        <f>SUM(Worksheet!N51:N52)</f>
        <v>0</v>
      </c>
      <c r="O19" s="153">
        <f>SUM(Worksheet!Q51:Q52)</f>
        <v>0</v>
      </c>
      <c r="P19" s="153">
        <f>SUM(Worksheet!S51:S52)</f>
        <v>0</v>
      </c>
    </row>
    <row r="20" spans="1:16" s="29" customFormat="1" x14ac:dyDescent="0.2">
      <c r="A20" s="123" t="s">
        <v>4</v>
      </c>
      <c r="B20" s="148">
        <f>SUM(B15:B19)</f>
        <v>0</v>
      </c>
      <c r="C20" s="148">
        <f t="shared" ref="C20:P20" si="1">SUM(C15:C19)</f>
        <v>0</v>
      </c>
      <c r="D20" s="148">
        <f t="shared" si="1"/>
        <v>0</v>
      </c>
      <c r="E20" s="148">
        <f t="shared" si="1"/>
        <v>0</v>
      </c>
      <c r="F20" s="148">
        <f t="shared" si="1"/>
        <v>0</v>
      </c>
      <c r="G20" s="148">
        <f t="shared" si="1"/>
        <v>0</v>
      </c>
      <c r="H20" s="148">
        <f t="shared" si="1"/>
        <v>0</v>
      </c>
      <c r="I20" s="148">
        <f t="shared" si="1"/>
        <v>0</v>
      </c>
      <c r="J20" s="148">
        <f t="shared" si="1"/>
        <v>0</v>
      </c>
      <c r="K20" s="148">
        <f t="shared" si="1"/>
        <v>0</v>
      </c>
      <c r="L20" s="148">
        <f t="shared" si="1"/>
        <v>0</v>
      </c>
      <c r="M20" s="148">
        <f t="shared" si="1"/>
        <v>0</v>
      </c>
      <c r="N20" s="148">
        <f t="shared" si="1"/>
        <v>0</v>
      </c>
      <c r="O20" s="148">
        <f t="shared" si="1"/>
        <v>0</v>
      </c>
      <c r="P20" s="148">
        <f t="shared" si="1"/>
        <v>0</v>
      </c>
    </row>
    <row r="21" spans="1:16" x14ac:dyDescent="0.2">
      <c r="A21" s="26"/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50"/>
      <c r="P21" s="150"/>
    </row>
    <row r="22" spans="1:16" s="29" customFormat="1" x14ac:dyDescent="0.2">
      <c r="A22" s="26" t="s">
        <v>15</v>
      </c>
      <c r="B22" s="148">
        <f>Worksheet!B55</f>
        <v>0</v>
      </c>
      <c r="C22" s="149">
        <f>Worksheet!C55</f>
        <v>0</v>
      </c>
      <c r="D22" s="149">
        <f>Worksheet!D55</f>
        <v>0</v>
      </c>
      <c r="E22" s="149">
        <f>Worksheet!E55</f>
        <v>0</v>
      </c>
      <c r="F22" s="149">
        <f>Worksheet!F55</f>
        <v>0</v>
      </c>
      <c r="G22" s="149">
        <f>Worksheet!G55</f>
        <v>0</v>
      </c>
      <c r="H22" s="149">
        <f>Worksheet!H55</f>
        <v>0</v>
      </c>
      <c r="I22" s="149">
        <f>Worksheet!I55</f>
        <v>0</v>
      </c>
      <c r="J22" s="149">
        <f>Worksheet!J55</f>
        <v>0</v>
      </c>
      <c r="K22" s="149">
        <f>Worksheet!K55</f>
        <v>0</v>
      </c>
      <c r="L22" s="149">
        <f>Worksheet!L55</f>
        <v>0</v>
      </c>
      <c r="M22" s="149">
        <f>Worksheet!M55</f>
        <v>0</v>
      </c>
      <c r="N22" s="150">
        <f>Worksheet!N55</f>
        <v>0</v>
      </c>
      <c r="O22" s="150">
        <f>Worksheet!Q55</f>
        <v>0</v>
      </c>
      <c r="P22" s="150">
        <f>Worksheet!S55</f>
        <v>0</v>
      </c>
    </row>
    <row r="23" spans="1:16" x14ac:dyDescent="0.2">
      <c r="A23" s="145" t="s">
        <v>5</v>
      </c>
      <c r="B23" s="151">
        <f>Worksheet!B56</f>
        <v>0</v>
      </c>
      <c r="C23" s="152">
        <f>Worksheet!C56</f>
        <v>0</v>
      </c>
      <c r="D23" s="152">
        <f>Worksheet!D56</f>
        <v>0</v>
      </c>
      <c r="E23" s="152">
        <f>Worksheet!E56</f>
        <v>0</v>
      </c>
      <c r="F23" s="152">
        <f>Worksheet!F56</f>
        <v>0</v>
      </c>
      <c r="G23" s="152">
        <f>Worksheet!G56</f>
        <v>0</v>
      </c>
      <c r="H23" s="152">
        <f>Worksheet!H56</f>
        <v>0</v>
      </c>
      <c r="I23" s="152">
        <f>Worksheet!I56</f>
        <v>0</v>
      </c>
      <c r="J23" s="152">
        <f>Worksheet!J56</f>
        <v>0</v>
      </c>
      <c r="K23" s="152">
        <f>Worksheet!K56</f>
        <v>0</v>
      </c>
      <c r="L23" s="152">
        <f>Worksheet!L56</f>
        <v>0</v>
      </c>
      <c r="M23" s="152">
        <f>Worksheet!M56</f>
        <v>0</v>
      </c>
      <c r="N23" s="153">
        <f>Worksheet!N56</f>
        <v>0</v>
      </c>
      <c r="O23" s="153">
        <f>Worksheet!Q56</f>
        <v>0</v>
      </c>
      <c r="P23" s="153">
        <f>Worksheet!S56</f>
        <v>0</v>
      </c>
    </row>
    <row r="24" spans="1:16" s="29" customFormat="1" x14ac:dyDescent="0.2">
      <c r="A24" s="123" t="s">
        <v>6</v>
      </c>
      <c r="B24" s="148">
        <f>B22+B23</f>
        <v>0</v>
      </c>
      <c r="C24" s="148">
        <f t="shared" ref="C24:P24" si="2">C22+C23</f>
        <v>0</v>
      </c>
      <c r="D24" s="148">
        <f t="shared" si="2"/>
        <v>0</v>
      </c>
      <c r="E24" s="148">
        <f t="shared" si="2"/>
        <v>0</v>
      </c>
      <c r="F24" s="148">
        <f t="shared" si="2"/>
        <v>0</v>
      </c>
      <c r="G24" s="148">
        <f t="shared" si="2"/>
        <v>0</v>
      </c>
      <c r="H24" s="148">
        <f t="shared" si="2"/>
        <v>0</v>
      </c>
      <c r="I24" s="148">
        <f t="shared" si="2"/>
        <v>0</v>
      </c>
      <c r="J24" s="148">
        <f t="shared" si="2"/>
        <v>0</v>
      </c>
      <c r="K24" s="148">
        <f t="shared" si="2"/>
        <v>0</v>
      </c>
      <c r="L24" s="148">
        <f t="shared" si="2"/>
        <v>0</v>
      </c>
      <c r="M24" s="148">
        <f t="shared" si="2"/>
        <v>0</v>
      </c>
      <c r="N24" s="148">
        <f t="shared" si="2"/>
        <v>0</v>
      </c>
      <c r="O24" s="148">
        <f t="shared" si="2"/>
        <v>0</v>
      </c>
      <c r="P24" s="148">
        <f t="shared" si="2"/>
        <v>0</v>
      </c>
    </row>
    <row r="25" spans="1:16" x14ac:dyDescent="0.2">
      <c r="A25" s="145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153"/>
      <c r="P25" s="153"/>
    </row>
    <row r="26" spans="1:16" s="29" customFormat="1" x14ac:dyDescent="0.2">
      <c r="A26" s="123" t="s">
        <v>104</v>
      </c>
      <c r="B26" s="148">
        <f>B20+B24</f>
        <v>0</v>
      </c>
      <c r="C26" s="148">
        <f t="shared" ref="C26:P26" si="3">C20+C24</f>
        <v>0</v>
      </c>
      <c r="D26" s="148">
        <f t="shared" si="3"/>
        <v>0</v>
      </c>
      <c r="E26" s="148">
        <f t="shared" si="3"/>
        <v>0</v>
      </c>
      <c r="F26" s="148">
        <f t="shared" si="3"/>
        <v>0</v>
      </c>
      <c r="G26" s="148">
        <f t="shared" si="3"/>
        <v>0</v>
      </c>
      <c r="H26" s="148">
        <f t="shared" si="3"/>
        <v>0</v>
      </c>
      <c r="I26" s="148">
        <f t="shared" si="3"/>
        <v>0</v>
      </c>
      <c r="J26" s="148">
        <f t="shared" si="3"/>
        <v>0</v>
      </c>
      <c r="K26" s="148">
        <f t="shared" si="3"/>
        <v>0</v>
      </c>
      <c r="L26" s="148">
        <f t="shared" si="3"/>
        <v>0</v>
      </c>
      <c r="M26" s="148">
        <f t="shared" si="3"/>
        <v>0</v>
      </c>
      <c r="N26" s="148">
        <f t="shared" si="3"/>
        <v>0</v>
      </c>
      <c r="O26" s="148">
        <f t="shared" si="3"/>
        <v>0</v>
      </c>
      <c r="P26" s="148">
        <f t="shared" si="3"/>
        <v>0</v>
      </c>
    </row>
    <row r="27" spans="1:16" s="122" customFormat="1" x14ac:dyDescent="0.2">
      <c r="A27" s="39"/>
      <c r="B27" s="129"/>
      <c r="N27" s="124"/>
      <c r="O27" s="124"/>
      <c r="P27" s="124"/>
    </row>
    <row r="28" spans="1:16" s="122" customFormat="1" x14ac:dyDescent="0.2">
      <c r="A28" s="39"/>
      <c r="B28" s="12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122" customFormat="1" x14ac:dyDescent="0.2">
      <c r="A29" s="39"/>
      <c r="B29" s="129"/>
      <c r="N29" s="124"/>
      <c r="O29" s="124"/>
      <c r="P29" s="124"/>
    </row>
    <row r="30" spans="1:16" s="122" customFormat="1" x14ac:dyDescent="0.2">
      <c r="A30" s="39"/>
      <c r="B30" s="129"/>
      <c r="N30" s="124"/>
      <c r="O30" s="124"/>
      <c r="P30" s="124"/>
    </row>
    <row r="31" spans="1:16" s="122" customFormat="1" x14ac:dyDescent="0.2">
      <c r="A31" s="39"/>
      <c r="B31" s="129"/>
      <c r="N31" s="124"/>
      <c r="O31" s="124"/>
      <c r="P31" s="124"/>
    </row>
    <row r="32" spans="1:16" s="122" customFormat="1" x14ac:dyDescent="0.2">
      <c r="A32" s="39"/>
      <c r="B32" s="129"/>
      <c r="N32" s="124"/>
      <c r="O32" s="124"/>
      <c r="P32" s="124"/>
    </row>
    <row r="33" spans="2:16" s="122" customFormat="1" x14ac:dyDescent="0.2">
      <c r="B33" s="124"/>
      <c r="N33" s="124"/>
      <c r="O33" s="124"/>
      <c r="P33" s="124"/>
    </row>
  </sheetData>
  <sheetProtection password="C58F" sheet="1" objects="1" scenarios="1"/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zoomScale="75" workbookViewId="0"/>
  </sheetViews>
  <sheetFormatPr defaultColWidth="9.140625" defaultRowHeight="12.75" x14ac:dyDescent="0.2"/>
  <cols>
    <col min="1" max="1" width="25.7109375" style="75" customWidth="1"/>
    <col min="2" max="13" width="9.7109375" style="75" customWidth="1"/>
    <col min="14" max="16" width="10.7109375" style="29" customWidth="1"/>
    <col min="17" max="16384" width="9.140625" style="75"/>
  </cols>
  <sheetData>
    <row r="1" spans="1:18" s="135" customFormat="1" ht="24" thickBot="1" x14ac:dyDescent="0.4">
      <c r="A1" s="134" t="s">
        <v>34</v>
      </c>
      <c r="D1" s="137" t="str">
        <f>Worksheet!A1</f>
        <v>My Company, Inc.</v>
      </c>
      <c r="N1" s="133"/>
      <c r="O1" s="133"/>
      <c r="P1" s="133"/>
      <c r="Q1" s="133"/>
      <c r="R1" s="133"/>
    </row>
    <row r="2" spans="1:18" ht="13.5" thickBot="1" x14ac:dyDescent="0.25">
      <c r="A2" s="154"/>
      <c r="B2" s="154">
        <f>Worksheet!C61</f>
        <v>1</v>
      </c>
      <c r="C2" s="154">
        <f>Worksheet!D61</f>
        <v>2</v>
      </c>
      <c r="D2" s="154">
        <f>Worksheet!E61</f>
        <v>3</v>
      </c>
      <c r="E2" s="154">
        <f>Worksheet!F61</f>
        <v>4</v>
      </c>
      <c r="F2" s="154">
        <f>Worksheet!G61</f>
        <v>5</v>
      </c>
      <c r="G2" s="154">
        <f>Worksheet!H61</f>
        <v>6</v>
      </c>
      <c r="H2" s="154">
        <f>Worksheet!I61</f>
        <v>7</v>
      </c>
      <c r="I2" s="154">
        <f>Worksheet!J61</f>
        <v>8</v>
      </c>
      <c r="J2" s="154">
        <f>Worksheet!K61</f>
        <v>9</v>
      </c>
      <c r="K2" s="154">
        <f>Worksheet!L61</f>
        <v>10</v>
      </c>
      <c r="L2" s="154">
        <f>Worksheet!M61</f>
        <v>11</v>
      </c>
      <c r="M2" s="154">
        <f>Worksheet!N61</f>
        <v>12</v>
      </c>
      <c r="N2" s="154">
        <f>Worksheet!O61</f>
        <v>2008</v>
      </c>
      <c r="O2" s="154">
        <f>Worksheet!Q61</f>
        <v>2009</v>
      </c>
      <c r="P2" s="154">
        <f>Worksheet!S61</f>
        <v>2010</v>
      </c>
    </row>
    <row r="3" spans="1:18" x14ac:dyDescent="0.2">
      <c r="A3" s="25" t="s">
        <v>24</v>
      </c>
      <c r="B3" s="149">
        <f>Worksheet!C62</f>
        <v>0</v>
      </c>
      <c r="C3" s="149">
        <f>B29</f>
        <v>0</v>
      </c>
      <c r="D3" s="149">
        <f t="shared" ref="D3:M3" si="0">C29</f>
        <v>0</v>
      </c>
      <c r="E3" s="149">
        <f t="shared" si="0"/>
        <v>0</v>
      </c>
      <c r="F3" s="149">
        <f t="shared" si="0"/>
        <v>0</v>
      </c>
      <c r="G3" s="149">
        <f t="shared" si="0"/>
        <v>0</v>
      </c>
      <c r="H3" s="149">
        <f t="shared" si="0"/>
        <v>0</v>
      </c>
      <c r="I3" s="149">
        <f t="shared" si="0"/>
        <v>0</v>
      </c>
      <c r="J3" s="149">
        <f t="shared" si="0"/>
        <v>0</v>
      </c>
      <c r="K3" s="149">
        <f t="shared" si="0"/>
        <v>0</v>
      </c>
      <c r="L3" s="149">
        <f t="shared" si="0"/>
        <v>0</v>
      </c>
      <c r="M3" s="149">
        <f t="shared" si="0"/>
        <v>0</v>
      </c>
      <c r="N3" s="150">
        <f>Worksheet!O62</f>
        <v>0</v>
      </c>
      <c r="O3" s="150">
        <f>N29</f>
        <v>0</v>
      </c>
      <c r="P3" s="150">
        <f>O29</f>
        <v>0</v>
      </c>
    </row>
    <row r="4" spans="1:18" x14ac:dyDescent="0.2">
      <c r="A4" s="25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  <c r="O4" s="150"/>
      <c r="P4" s="150"/>
    </row>
    <row r="5" spans="1:18" x14ac:dyDescent="0.2">
      <c r="A5" s="27" t="s">
        <v>25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150"/>
      <c r="P5" s="150"/>
    </row>
    <row r="6" spans="1:18" x14ac:dyDescent="0.2">
      <c r="A6" s="25" t="s">
        <v>117</v>
      </c>
      <c r="B6" s="149">
        <f>Worksheet!C65</f>
        <v>0</v>
      </c>
      <c r="C6" s="149">
        <f>Worksheet!D65</f>
        <v>0</v>
      </c>
      <c r="D6" s="149">
        <f>Worksheet!E65</f>
        <v>0</v>
      </c>
      <c r="E6" s="149">
        <f>Worksheet!F65</f>
        <v>0</v>
      </c>
      <c r="F6" s="149">
        <f>Worksheet!G65</f>
        <v>0</v>
      </c>
      <c r="G6" s="149">
        <f>Worksheet!H65</f>
        <v>0</v>
      </c>
      <c r="H6" s="149">
        <f>Worksheet!I65</f>
        <v>0</v>
      </c>
      <c r="I6" s="149">
        <f>Worksheet!J65</f>
        <v>0</v>
      </c>
      <c r="J6" s="149">
        <f>Worksheet!K65</f>
        <v>0</v>
      </c>
      <c r="K6" s="149">
        <f>Worksheet!L65</f>
        <v>0</v>
      </c>
      <c r="L6" s="149">
        <f>Worksheet!M65</f>
        <v>0</v>
      </c>
      <c r="M6" s="149">
        <f>Worksheet!N65</f>
        <v>0</v>
      </c>
      <c r="N6" s="150">
        <f>SUM(B6:M6)</f>
        <v>0</v>
      </c>
      <c r="O6" s="150">
        <f>Worksheet!Q65</f>
        <v>0</v>
      </c>
      <c r="P6" s="150">
        <f>Worksheet!S65</f>
        <v>0</v>
      </c>
    </row>
    <row r="7" spans="1:18" x14ac:dyDescent="0.2">
      <c r="A7" s="125" t="s">
        <v>21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O7" s="150"/>
      <c r="P7" s="150"/>
    </row>
    <row r="8" spans="1:18" x14ac:dyDescent="0.2">
      <c r="A8" s="25" t="s">
        <v>107</v>
      </c>
      <c r="B8" s="149">
        <f>Worksheet!C67</f>
        <v>0</v>
      </c>
      <c r="C8" s="149">
        <f>Worksheet!D67</f>
        <v>0</v>
      </c>
      <c r="D8" s="149">
        <f>Worksheet!E67</f>
        <v>0</v>
      </c>
      <c r="E8" s="149">
        <f>Worksheet!F67</f>
        <v>0</v>
      </c>
      <c r="F8" s="149">
        <f>Worksheet!G67</f>
        <v>0</v>
      </c>
      <c r="G8" s="149">
        <f>Worksheet!H67</f>
        <v>0</v>
      </c>
      <c r="H8" s="149">
        <f>Worksheet!I67</f>
        <v>0</v>
      </c>
      <c r="I8" s="149">
        <f>Worksheet!J67</f>
        <v>0</v>
      </c>
      <c r="J8" s="149">
        <f>Worksheet!K67</f>
        <v>0</v>
      </c>
      <c r="K8" s="149">
        <f>Worksheet!L67</f>
        <v>0</v>
      </c>
      <c r="L8" s="149">
        <f>Worksheet!M67</f>
        <v>0</v>
      </c>
      <c r="M8" s="149">
        <f>Worksheet!N67</f>
        <v>0</v>
      </c>
      <c r="N8" s="150">
        <f>SUM(B8:M8)</f>
        <v>0</v>
      </c>
      <c r="O8" s="150">
        <f>Worksheet!Q67</f>
        <v>0</v>
      </c>
      <c r="P8" s="150">
        <f>Worksheet!S67</f>
        <v>0</v>
      </c>
    </row>
    <row r="9" spans="1:18" x14ac:dyDescent="0.2">
      <c r="A9" s="25" t="s">
        <v>108</v>
      </c>
      <c r="B9" s="149">
        <f>Worksheet!C68</f>
        <v>0</v>
      </c>
      <c r="C9" s="149">
        <f>Worksheet!D68</f>
        <v>0</v>
      </c>
      <c r="D9" s="149">
        <f>Worksheet!E68</f>
        <v>0</v>
      </c>
      <c r="E9" s="149">
        <f>Worksheet!F68</f>
        <v>0</v>
      </c>
      <c r="F9" s="149">
        <f>Worksheet!G68</f>
        <v>0</v>
      </c>
      <c r="G9" s="149">
        <f>Worksheet!H68</f>
        <v>0</v>
      </c>
      <c r="H9" s="149">
        <f>Worksheet!I68</f>
        <v>0</v>
      </c>
      <c r="I9" s="149">
        <f>Worksheet!J68</f>
        <v>0</v>
      </c>
      <c r="J9" s="149">
        <f>Worksheet!K68</f>
        <v>0</v>
      </c>
      <c r="K9" s="149">
        <f>Worksheet!L68</f>
        <v>0</v>
      </c>
      <c r="L9" s="149">
        <f>Worksheet!M68</f>
        <v>0</v>
      </c>
      <c r="M9" s="149">
        <f>Worksheet!N68</f>
        <v>0</v>
      </c>
      <c r="N9" s="150">
        <f>SUM(B9:M9)</f>
        <v>0</v>
      </c>
      <c r="O9" s="150">
        <f>Worksheet!Q68</f>
        <v>0</v>
      </c>
      <c r="P9" s="150">
        <f>Worksheet!S68</f>
        <v>0</v>
      </c>
    </row>
    <row r="10" spans="1:18" x14ac:dyDescent="0.2">
      <c r="A10" s="25" t="s">
        <v>23</v>
      </c>
      <c r="B10" s="149">
        <f>Worksheet!C69</f>
        <v>0</v>
      </c>
      <c r="C10" s="149">
        <f>Worksheet!D69</f>
        <v>0</v>
      </c>
      <c r="D10" s="149">
        <f>Worksheet!E69</f>
        <v>0</v>
      </c>
      <c r="E10" s="149">
        <f>Worksheet!F69</f>
        <v>0</v>
      </c>
      <c r="F10" s="149">
        <f>Worksheet!G69</f>
        <v>0</v>
      </c>
      <c r="G10" s="149">
        <f>Worksheet!H69</f>
        <v>0</v>
      </c>
      <c r="H10" s="149">
        <f>Worksheet!I69</f>
        <v>0</v>
      </c>
      <c r="I10" s="149">
        <f>Worksheet!J69</f>
        <v>0</v>
      </c>
      <c r="J10" s="149">
        <f>Worksheet!K69</f>
        <v>0</v>
      </c>
      <c r="K10" s="149">
        <f>Worksheet!L69</f>
        <v>0</v>
      </c>
      <c r="L10" s="149">
        <f>Worksheet!M69</f>
        <v>0</v>
      </c>
      <c r="M10" s="149">
        <f>Worksheet!N69</f>
        <v>0</v>
      </c>
      <c r="N10" s="150">
        <f>SUM(B10:M10)</f>
        <v>0</v>
      </c>
      <c r="O10" s="150">
        <f>Worksheet!Q69</f>
        <v>0</v>
      </c>
      <c r="P10" s="150">
        <f>Worksheet!S69</f>
        <v>0</v>
      </c>
    </row>
    <row r="11" spans="1:18" x14ac:dyDescent="0.2">
      <c r="A11" s="25" t="s">
        <v>109</v>
      </c>
      <c r="B11" s="149">
        <f>Worksheet!C70</f>
        <v>0</v>
      </c>
      <c r="C11" s="149">
        <f>Worksheet!D70</f>
        <v>0</v>
      </c>
      <c r="D11" s="149">
        <f>Worksheet!E70</f>
        <v>0</v>
      </c>
      <c r="E11" s="149">
        <f>Worksheet!F70</f>
        <v>0</v>
      </c>
      <c r="F11" s="149">
        <f>Worksheet!G70</f>
        <v>0</v>
      </c>
      <c r="G11" s="149">
        <f>Worksheet!H70</f>
        <v>0</v>
      </c>
      <c r="H11" s="149">
        <f>Worksheet!I70</f>
        <v>0</v>
      </c>
      <c r="I11" s="149">
        <f>Worksheet!J70</f>
        <v>0</v>
      </c>
      <c r="J11" s="149">
        <f>Worksheet!K70</f>
        <v>0</v>
      </c>
      <c r="K11" s="149">
        <f>Worksheet!L70</f>
        <v>0</v>
      </c>
      <c r="L11" s="149">
        <f>Worksheet!M70</f>
        <v>0</v>
      </c>
      <c r="M11" s="149">
        <f>Worksheet!N70</f>
        <v>0</v>
      </c>
      <c r="N11" s="150">
        <f>SUM(B11:M11)</f>
        <v>0</v>
      </c>
      <c r="O11" s="150">
        <f>Worksheet!Q70</f>
        <v>0</v>
      </c>
      <c r="P11" s="150">
        <f>Worksheet!S70</f>
        <v>0</v>
      </c>
    </row>
    <row r="12" spans="1:18" s="29" customFormat="1" x14ac:dyDescent="0.2">
      <c r="A12" s="139" t="s">
        <v>110</v>
      </c>
      <c r="B12" s="152">
        <f>Worksheet!C71</f>
        <v>0</v>
      </c>
      <c r="C12" s="152">
        <f>Worksheet!D71</f>
        <v>0</v>
      </c>
      <c r="D12" s="152">
        <f>Worksheet!E71</f>
        <v>0</v>
      </c>
      <c r="E12" s="152">
        <f>Worksheet!F71</f>
        <v>0</v>
      </c>
      <c r="F12" s="152">
        <f>Worksheet!G71</f>
        <v>0</v>
      </c>
      <c r="G12" s="152">
        <f>Worksheet!H71</f>
        <v>0</v>
      </c>
      <c r="H12" s="152">
        <f>Worksheet!I71</f>
        <v>0</v>
      </c>
      <c r="I12" s="152">
        <f>Worksheet!J71</f>
        <v>0</v>
      </c>
      <c r="J12" s="152">
        <f>Worksheet!K71</f>
        <v>0</v>
      </c>
      <c r="K12" s="152">
        <f>Worksheet!L71</f>
        <v>0</v>
      </c>
      <c r="L12" s="152">
        <f>Worksheet!M71</f>
        <v>0</v>
      </c>
      <c r="M12" s="152">
        <f>Worksheet!N71</f>
        <v>0</v>
      </c>
      <c r="N12" s="153">
        <f>SUM(B12:M12)</f>
        <v>0</v>
      </c>
      <c r="O12" s="153">
        <f>Worksheet!Q71</f>
        <v>0</v>
      </c>
      <c r="P12" s="153">
        <f>Worksheet!S71</f>
        <v>0</v>
      </c>
    </row>
    <row r="13" spans="1:18" s="29" customFormat="1" x14ac:dyDescent="0.2">
      <c r="A13" s="5" t="s">
        <v>111</v>
      </c>
      <c r="B13" s="150">
        <f>SUM(B6,B8:B12)</f>
        <v>0</v>
      </c>
      <c r="C13" s="150">
        <f t="shared" ref="C13:P13" si="1">SUM(C6,C8:C12)</f>
        <v>0</v>
      </c>
      <c r="D13" s="150">
        <f t="shared" si="1"/>
        <v>0</v>
      </c>
      <c r="E13" s="150">
        <f t="shared" si="1"/>
        <v>0</v>
      </c>
      <c r="F13" s="150">
        <f t="shared" si="1"/>
        <v>0</v>
      </c>
      <c r="G13" s="150">
        <f t="shared" si="1"/>
        <v>0</v>
      </c>
      <c r="H13" s="150">
        <f t="shared" si="1"/>
        <v>0</v>
      </c>
      <c r="I13" s="150">
        <f t="shared" si="1"/>
        <v>0</v>
      </c>
      <c r="J13" s="150">
        <f t="shared" si="1"/>
        <v>0</v>
      </c>
      <c r="K13" s="150">
        <f t="shared" si="1"/>
        <v>0</v>
      </c>
      <c r="L13" s="150">
        <f t="shared" si="1"/>
        <v>0</v>
      </c>
      <c r="M13" s="150">
        <f t="shared" si="1"/>
        <v>0</v>
      </c>
      <c r="N13" s="150">
        <f t="shared" si="1"/>
        <v>0</v>
      </c>
      <c r="O13" s="150">
        <f t="shared" si="1"/>
        <v>0</v>
      </c>
      <c r="P13" s="150">
        <f t="shared" si="1"/>
        <v>0</v>
      </c>
    </row>
    <row r="14" spans="1:18" x14ac:dyDescent="0.2">
      <c r="A14" s="25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  <c r="O14" s="150"/>
      <c r="P14" s="150"/>
    </row>
    <row r="15" spans="1:18" x14ac:dyDescent="0.2">
      <c r="A15" s="27" t="s">
        <v>26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50"/>
      <c r="P15" s="150"/>
    </row>
    <row r="16" spans="1:18" x14ac:dyDescent="0.2">
      <c r="A16" s="25" t="s">
        <v>70</v>
      </c>
      <c r="B16" s="149">
        <f>SUM(Worksheet!C75:C77)</f>
        <v>0</v>
      </c>
      <c r="C16" s="149">
        <f>SUM(Worksheet!D75:D77)</f>
        <v>0</v>
      </c>
      <c r="D16" s="149">
        <f>SUM(Worksheet!E75:E77)</f>
        <v>0</v>
      </c>
      <c r="E16" s="149">
        <f>SUM(Worksheet!F75:F77)</f>
        <v>0</v>
      </c>
      <c r="F16" s="149">
        <f>SUM(Worksheet!G75:G77)</f>
        <v>0</v>
      </c>
      <c r="G16" s="149">
        <f>SUM(Worksheet!H75:H77)</f>
        <v>0</v>
      </c>
      <c r="H16" s="149">
        <f>SUM(Worksheet!I75:I77)</f>
        <v>0</v>
      </c>
      <c r="I16" s="149">
        <f>SUM(Worksheet!J75:J77)</f>
        <v>0</v>
      </c>
      <c r="J16" s="149">
        <f>SUM(Worksheet!K75:K77)</f>
        <v>0</v>
      </c>
      <c r="K16" s="149">
        <f>SUM(Worksheet!L75:L77)</f>
        <v>0</v>
      </c>
      <c r="L16" s="149">
        <f>SUM(Worksheet!M75:M77)</f>
        <v>0</v>
      </c>
      <c r="M16" s="149">
        <f>SUM(Worksheet!N75:N77)</f>
        <v>0</v>
      </c>
      <c r="N16" s="150">
        <f>SUM(B16:M16)</f>
        <v>0</v>
      </c>
      <c r="O16" s="150">
        <f>SUM(Worksheet!Q75:Q77)</f>
        <v>0</v>
      </c>
      <c r="P16" s="150">
        <f>SUM(Worksheet!S75:S77)</f>
        <v>0</v>
      </c>
    </row>
    <row r="17" spans="1:16" x14ac:dyDescent="0.2">
      <c r="A17" s="25" t="s">
        <v>54</v>
      </c>
      <c r="B17" s="149">
        <f>Worksheet!C78</f>
        <v>0</v>
      </c>
      <c r="C17" s="149">
        <f>Worksheet!D78</f>
        <v>0</v>
      </c>
      <c r="D17" s="149">
        <f>Worksheet!E78</f>
        <v>0</v>
      </c>
      <c r="E17" s="149">
        <f>Worksheet!F78</f>
        <v>0</v>
      </c>
      <c r="F17" s="149">
        <f>Worksheet!G78</f>
        <v>0</v>
      </c>
      <c r="G17" s="149">
        <f>Worksheet!H78</f>
        <v>0</v>
      </c>
      <c r="H17" s="149">
        <f>Worksheet!I78</f>
        <v>0</v>
      </c>
      <c r="I17" s="149">
        <f>Worksheet!J78</f>
        <v>0</v>
      </c>
      <c r="J17" s="149">
        <f>Worksheet!K78</f>
        <v>0</v>
      </c>
      <c r="K17" s="149">
        <f>Worksheet!L78</f>
        <v>0</v>
      </c>
      <c r="L17" s="149">
        <f>Worksheet!M78</f>
        <v>0</v>
      </c>
      <c r="M17" s="149">
        <f>Worksheet!N78</f>
        <v>0</v>
      </c>
      <c r="N17" s="150">
        <f>SUM(B17:M17)</f>
        <v>0</v>
      </c>
      <c r="O17" s="150">
        <f>Worksheet!Q78</f>
        <v>0</v>
      </c>
      <c r="P17" s="150">
        <f>Worksheet!S78</f>
        <v>0</v>
      </c>
    </row>
    <row r="18" spans="1:16" x14ac:dyDescent="0.2">
      <c r="A18" s="139" t="str">
        <f>Worksheet!A79</f>
        <v>Dec(Inc) Other Non-Cur</v>
      </c>
      <c r="B18" s="152">
        <f>Worksheet!C79</f>
        <v>0</v>
      </c>
      <c r="C18" s="152">
        <f>Worksheet!D79</f>
        <v>0</v>
      </c>
      <c r="D18" s="152">
        <f>Worksheet!E79</f>
        <v>0</v>
      </c>
      <c r="E18" s="152">
        <f>Worksheet!F79</f>
        <v>0</v>
      </c>
      <c r="F18" s="152">
        <f>Worksheet!G79</f>
        <v>0</v>
      </c>
      <c r="G18" s="152">
        <f>Worksheet!H79</f>
        <v>0</v>
      </c>
      <c r="H18" s="152">
        <f>Worksheet!I79</f>
        <v>0</v>
      </c>
      <c r="I18" s="152">
        <f>Worksheet!J79</f>
        <v>0</v>
      </c>
      <c r="J18" s="152">
        <f>Worksheet!K79</f>
        <v>0</v>
      </c>
      <c r="K18" s="152">
        <f>Worksheet!L79</f>
        <v>0</v>
      </c>
      <c r="L18" s="152">
        <f>Worksheet!M79</f>
        <v>0</v>
      </c>
      <c r="M18" s="152">
        <f>Worksheet!N79</f>
        <v>0</v>
      </c>
      <c r="N18" s="153">
        <f>SUM(B18:M18)</f>
        <v>0</v>
      </c>
      <c r="O18" s="153">
        <f>Worksheet!Q79</f>
        <v>0</v>
      </c>
      <c r="P18" s="153">
        <f>Worksheet!S79</f>
        <v>0</v>
      </c>
    </row>
    <row r="19" spans="1:16" s="29" customFormat="1" x14ac:dyDescent="0.2">
      <c r="A19" s="5" t="s">
        <v>113</v>
      </c>
      <c r="B19" s="150">
        <f>SUM(B16:B18)</f>
        <v>0</v>
      </c>
      <c r="C19" s="150">
        <f t="shared" ref="C19:P19" si="2">SUM(C16:C18)</f>
        <v>0</v>
      </c>
      <c r="D19" s="150">
        <f t="shared" si="2"/>
        <v>0</v>
      </c>
      <c r="E19" s="150">
        <f t="shared" si="2"/>
        <v>0</v>
      </c>
      <c r="F19" s="150">
        <f t="shared" si="2"/>
        <v>0</v>
      </c>
      <c r="G19" s="150">
        <f t="shared" si="2"/>
        <v>0</v>
      </c>
      <c r="H19" s="150">
        <f t="shared" si="2"/>
        <v>0</v>
      </c>
      <c r="I19" s="150">
        <f t="shared" si="2"/>
        <v>0</v>
      </c>
      <c r="J19" s="150">
        <f t="shared" si="2"/>
        <v>0</v>
      </c>
      <c r="K19" s="150">
        <f t="shared" si="2"/>
        <v>0</v>
      </c>
      <c r="L19" s="150">
        <f t="shared" si="2"/>
        <v>0</v>
      </c>
      <c r="M19" s="150">
        <f t="shared" si="2"/>
        <v>0</v>
      </c>
      <c r="N19" s="150">
        <f t="shared" si="2"/>
        <v>0</v>
      </c>
      <c r="O19" s="150">
        <f t="shared" si="2"/>
        <v>0</v>
      </c>
      <c r="P19" s="150">
        <f t="shared" si="2"/>
        <v>0</v>
      </c>
    </row>
    <row r="20" spans="1:16" s="29" customFormat="1" x14ac:dyDescent="0.2">
      <c r="A20" s="25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50"/>
      <c r="P20" s="150"/>
    </row>
    <row r="21" spans="1:16" x14ac:dyDescent="0.2">
      <c r="A21" s="27" t="s">
        <v>27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50"/>
      <c r="P21" s="150"/>
    </row>
    <row r="22" spans="1:16" s="29" customFormat="1" x14ac:dyDescent="0.2">
      <c r="A22" s="25" t="s">
        <v>29</v>
      </c>
      <c r="B22" s="149">
        <f>Worksheet!C83</f>
        <v>0</v>
      </c>
      <c r="C22" s="149">
        <f>Worksheet!D83</f>
        <v>0</v>
      </c>
      <c r="D22" s="149">
        <f>Worksheet!E83</f>
        <v>0</v>
      </c>
      <c r="E22" s="149">
        <f>Worksheet!F83</f>
        <v>0</v>
      </c>
      <c r="F22" s="149">
        <f>Worksheet!G83</f>
        <v>0</v>
      </c>
      <c r="G22" s="149">
        <f>Worksheet!H83</f>
        <v>0</v>
      </c>
      <c r="H22" s="149">
        <f>Worksheet!I83</f>
        <v>0</v>
      </c>
      <c r="I22" s="149">
        <f>Worksheet!J83</f>
        <v>0</v>
      </c>
      <c r="J22" s="149">
        <f>Worksheet!K83</f>
        <v>0</v>
      </c>
      <c r="K22" s="149">
        <f>Worksheet!L83</f>
        <v>0</v>
      </c>
      <c r="L22" s="149">
        <f>Worksheet!M83</f>
        <v>0</v>
      </c>
      <c r="M22" s="149">
        <f>Worksheet!N83</f>
        <v>0</v>
      </c>
      <c r="N22" s="150">
        <f>SUM(B22:M22)</f>
        <v>0</v>
      </c>
      <c r="O22" s="150">
        <f>Worksheet!Q83</f>
        <v>0</v>
      </c>
      <c r="P22" s="150">
        <f>Worksheet!S83</f>
        <v>0</v>
      </c>
    </row>
    <row r="23" spans="1:16" x14ac:dyDescent="0.2">
      <c r="A23" s="25" t="s">
        <v>28</v>
      </c>
      <c r="B23" s="149">
        <f>Worksheet!C84</f>
        <v>0</v>
      </c>
      <c r="C23" s="149">
        <f>Worksheet!D84</f>
        <v>0</v>
      </c>
      <c r="D23" s="149">
        <f>Worksheet!E84</f>
        <v>0</v>
      </c>
      <c r="E23" s="149">
        <f>Worksheet!F84</f>
        <v>0</v>
      </c>
      <c r="F23" s="149">
        <f>Worksheet!G84</f>
        <v>0</v>
      </c>
      <c r="G23" s="149">
        <f>Worksheet!H84</f>
        <v>0</v>
      </c>
      <c r="H23" s="149">
        <f>Worksheet!I84</f>
        <v>0</v>
      </c>
      <c r="I23" s="149">
        <f>Worksheet!J84</f>
        <v>0</v>
      </c>
      <c r="J23" s="149">
        <f>Worksheet!K84</f>
        <v>0</v>
      </c>
      <c r="K23" s="149">
        <f>Worksheet!L84</f>
        <v>0</v>
      </c>
      <c r="L23" s="149">
        <f>Worksheet!M84</f>
        <v>0</v>
      </c>
      <c r="M23" s="149">
        <f>Worksheet!N84</f>
        <v>0</v>
      </c>
      <c r="N23" s="150">
        <f>SUM(B23:M23)</f>
        <v>0</v>
      </c>
      <c r="O23" s="150">
        <f>Worksheet!Q84</f>
        <v>0</v>
      </c>
      <c r="P23" s="150">
        <f>Worksheet!S84</f>
        <v>0</v>
      </c>
    </row>
    <row r="24" spans="1:16" x14ac:dyDescent="0.2">
      <c r="A24" s="139" t="s">
        <v>114</v>
      </c>
      <c r="B24" s="152">
        <f>Worksheet!C85</f>
        <v>0</v>
      </c>
      <c r="C24" s="152">
        <f>Worksheet!D85</f>
        <v>0</v>
      </c>
      <c r="D24" s="152">
        <f>Worksheet!E85</f>
        <v>0</v>
      </c>
      <c r="E24" s="152">
        <f>Worksheet!F85</f>
        <v>0</v>
      </c>
      <c r="F24" s="152">
        <f>Worksheet!G85</f>
        <v>0</v>
      </c>
      <c r="G24" s="152">
        <f>Worksheet!H85</f>
        <v>0</v>
      </c>
      <c r="H24" s="152">
        <f>Worksheet!I85</f>
        <v>0</v>
      </c>
      <c r="I24" s="152">
        <f>Worksheet!J85</f>
        <v>0</v>
      </c>
      <c r="J24" s="152">
        <f>Worksheet!K85</f>
        <v>0</v>
      </c>
      <c r="K24" s="152">
        <f>Worksheet!L85</f>
        <v>0</v>
      </c>
      <c r="L24" s="152">
        <f>Worksheet!M85</f>
        <v>0</v>
      </c>
      <c r="M24" s="152">
        <f>Worksheet!N85</f>
        <v>0</v>
      </c>
      <c r="N24" s="153">
        <f>SUM(B24:M24)</f>
        <v>0</v>
      </c>
      <c r="O24" s="153">
        <f>Worksheet!Q85</f>
        <v>0</v>
      </c>
      <c r="P24" s="153">
        <f>Worksheet!S85</f>
        <v>0</v>
      </c>
    </row>
    <row r="25" spans="1:16" s="29" customFormat="1" x14ac:dyDescent="0.2">
      <c r="A25" s="5" t="s">
        <v>115</v>
      </c>
      <c r="B25" s="150">
        <f>SUM(B22:B24)</f>
        <v>0</v>
      </c>
      <c r="C25" s="150">
        <f t="shared" ref="C25:P25" si="3">SUM(C22:C24)</f>
        <v>0</v>
      </c>
      <c r="D25" s="150">
        <f t="shared" si="3"/>
        <v>0</v>
      </c>
      <c r="E25" s="150">
        <f t="shared" si="3"/>
        <v>0</v>
      </c>
      <c r="F25" s="150">
        <f t="shared" si="3"/>
        <v>0</v>
      </c>
      <c r="G25" s="150">
        <f t="shared" si="3"/>
        <v>0</v>
      </c>
      <c r="H25" s="150">
        <f t="shared" si="3"/>
        <v>0</v>
      </c>
      <c r="I25" s="150">
        <f t="shared" si="3"/>
        <v>0</v>
      </c>
      <c r="J25" s="150">
        <f t="shared" si="3"/>
        <v>0</v>
      </c>
      <c r="K25" s="150">
        <f t="shared" si="3"/>
        <v>0</v>
      </c>
      <c r="L25" s="150">
        <f t="shared" si="3"/>
        <v>0</v>
      </c>
      <c r="M25" s="150">
        <f t="shared" si="3"/>
        <v>0</v>
      </c>
      <c r="N25" s="150">
        <f t="shared" si="3"/>
        <v>0</v>
      </c>
      <c r="O25" s="150">
        <f t="shared" si="3"/>
        <v>0</v>
      </c>
      <c r="P25" s="150">
        <f t="shared" si="3"/>
        <v>0</v>
      </c>
    </row>
    <row r="26" spans="1:16" x14ac:dyDescent="0.2">
      <c r="A26" s="139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3"/>
      <c r="P26" s="153"/>
    </row>
    <row r="27" spans="1:16" s="29" customFormat="1" x14ac:dyDescent="0.2">
      <c r="A27" s="5" t="s">
        <v>116</v>
      </c>
      <c r="B27" s="150">
        <f>B13+B19+B25</f>
        <v>0</v>
      </c>
      <c r="C27" s="150">
        <f t="shared" ref="C27:P27" si="4">C13+C19+C25</f>
        <v>0</v>
      </c>
      <c r="D27" s="150">
        <f t="shared" si="4"/>
        <v>0</v>
      </c>
      <c r="E27" s="150">
        <f t="shared" si="4"/>
        <v>0</v>
      </c>
      <c r="F27" s="150">
        <f t="shared" si="4"/>
        <v>0</v>
      </c>
      <c r="G27" s="150">
        <f t="shared" si="4"/>
        <v>0</v>
      </c>
      <c r="H27" s="150">
        <f t="shared" si="4"/>
        <v>0</v>
      </c>
      <c r="I27" s="150">
        <f t="shared" si="4"/>
        <v>0</v>
      </c>
      <c r="J27" s="150">
        <f t="shared" si="4"/>
        <v>0</v>
      </c>
      <c r="K27" s="150">
        <f t="shared" si="4"/>
        <v>0</v>
      </c>
      <c r="L27" s="150">
        <f t="shared" si="4"/>
        <v>0</v>
      </c>
      <c r="M27" s="150">
        <f t="shared" si="4"/>
        <v>0</v>
      </c>
      <c r="N27" s="150">
        <f t="shared" si="4"/>
        <v>0</v>
      </c>
      <c r="O27" s="150">
        <f t="shared" si="4"/>
        <v>0</v>
      </c>
      <c r="P27" s="150">
        <f t="shared" si="4"/>
        <v>0</v>
      </c>
    </row>
    <row r="28" spans="1:16" x14ac:dyDescent="0.2">
      <c r="A28" s="25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50"/>
      <c r="P28" s="150"/>
    </row>
    <row r="29" spans="1:16" x14ac:dyDescent="0.2">
      <c r="A29" s="25" t="s">
        <v>31</v>
      </c>
      <c r="B29" s="149">
        <f>B3+B27</f>
        <v>0</v>
      </c>
      <c r="C29" s="149">
        <f t="shared" ref="C29:M29" si="5">C3+C27</f>
        <v>0</v>
      </c>
      <c r="D29" s="149">
        <f t="shared" si="5"/>
        <v>0</v>
      </c>
      <c r="E29" s="149">
        <f t="shared" si="5"/>
        <v>0</v>
      </c>
      <c r="F29" s="149">
        <f t="shared" si="5"/>
        <v>0</v>
      </c>
      <c r="G29" s="149">
        <f t="shared" si="5"/>
        <v>0</v>
      </c>
      <c r="H29" s="149">
        <f t="shared" si="5"/>
        <v>0</v>
      </c>
      <c r="I29" s="149">
        <f t="shared" si="5"/>
        <v>0</v>
      </c>
      <c r="J29" s="149">
        <f t="shared" si="5"/>
        <v>0</v>
      </c>
      <c r="K29" s="149">
        <f t="shared" si="5"/>
        <v>0</v>
      </c>
      <c r="L29" s="149">
        <f t="shared" si="5"/>
        <v>0</v>
      </c>
      <c r="M29" s="149">
        <f t="shared" si="5"/>
        <v>0</v>
      </c>
      <c r="N29" s="150">
        <f>N3+N27</f>
        <v>0</v>
      </c>
      <c r="O29" s="150">
        <f>O3+O27</f>
        <v>0</v>
      </c>
      <c r="P29" s="150">
        <f>P3+P27</f>
        <v>0</v>
      </c>
    </row>
    <row r="30" spans="1:16" s="121" customFormat="1" x14ac:dyDescent="0.2">
      <c r="A30" s="6"/>
      <c r="N30" s="124"/>
      <c r="O30" s="124"/>
      <c r="P30" s="124"/>
    </row>
    <row r="31" spans="1:16" s="121" customFormat="1" x14ac:dyDescent="0.2">
      <c r="A31" s="6"/>
      <c r="N31" s="124"/>
      <c r="O31" s="124"/>
      <c r="P31" s="193"/>
    </row>
    <row r="32" spans="1:16" s="122" customFormat="1" x14ac:dyDescent="0.2">
      <c r="A32" s="6"/>
      <c r="N32" s="124"/>
      <c r="O32" s="124"/>
      <c r="P32" s="124"/>
    </row>
    <row r="33" spans="14:16" s="122" customFormat="1" x14ac:dyDescent="0.2">
      <c r="N33" s="124"/>
      <c r="O33" s="124"/>
      <c r="P33" s="124"/>
    </row>
  </sheetData>
  <sheetProtection password="C58F" sheet="1" objects="1" scenarios="1"/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Worksheet</vt:lpstr>
      <vt:lpstr>Income</vt:lpstr>
      <vt:lpstr>Balance</vt:lpstr>
      <vt:lpstr>Cash Flow</vt:lpstr>
      <vt:lpstr>Graphs</vt:lpstr>
    </vt:vector>
  </TitlesOfParts>
  <Company>SBDC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Projections</dc:title>
  <dc:creator>Aldis Jakubovskis</dc:creator>
  <cp:lastModifiedBy>Windows User</cp:lastModifiedBy>
  <cp:lastPrinted>2011-04-13T19:40:57Z</cp:lastPrinted>
  <dcterms:created xsi:type="dcterms:W3CDTF">2000-04-21T16:50:07Z</dcterms:created>
  <dcterms:modified xsi:type="dcterms:W3CDTF">2015-02-05T20:49:38Z</dcterms:modified>
</cp:coreProperties>
</file>