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rla098141sbdc1\SBDCShare\Training &amp; Events Information\Handouts\Financials and Bookkeeping\"/>
    </mc:Choice>
  </mc:AlternateContent>
  <bookViews>
    <workbookView xWindow="0" yWindow="0" windowWidth="24510" windowHeight="7515" activeTab="1"/>
  </bookViews>
  <sheets>
    <sheet name="P&amp;L-Simple" sheetId="1" r:id="rId1"/>
    <sheet name="P&amp;L-Ratios" sheetId="6" r:id="rId2"/>
    <sheet name="Balance" sheetId="2" r:id="rId3"/>
    <sheet name="CashFlow" sheetId="3" r:id="rId4"/>
    <sheet name="Accounting Equation" sheetId="4" r:id="rId5"/>
    <sheet name="Common Bookkeeping" sheetId="5" r:id="rId6"/>
  </sheets>
  <definedNames>
    <definedName name="_xlnm.Print_Area" localSheetId="2">Balance!$A$1:$J$40</definedName>
    <definedName name="_xlnm.Print_Area" localSheetId="3">CashFlow!$A$1:$J$29</definedName>
    <definedName name="_xlnm.Print_Area" localSheetId="0">'P&amp;L-Simple'!$A$1:$J$47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6" l="1"/>
  <c r="G11" i="6"/>
  <c r="K40" i="6" l="1"/>
  <c r="F40" i="6"/>
  <c r="G40" i="6" s="1"/>
  <c r="K36" i="6"/>
  <c r="F36" i="6"/>
  <c r="K31" i="6"/>
  <c r="F31" i="6"/>
  <c r="K11" i="6"/>
  <c r="K12" i="6" s="1"/>
  <c r="K14" i="6" s="1"/>
  <c r="F11" i="6"/>
  <c r="F12" i="6" s="1"/>
  <c r="L9" i="6" l="1"/>
  <c r="F14" i="6"/>
  <c r="L36" i="6"/>
  <c r="G34" i="6"/>
  <c r="L24" i="6"/>
  <c r="L16" i="6"/>
  <c r="G23" i="6"/>
  <c r="G16" i="6"/>
  <c r="L30" i="6"/>
  <c r="G17" i="6"/>
  <c r="G25" i="6"/>
  <c r="G9" i="6"/>
  <c r="G19" i="6"/>
  <c r="L27" i="6"/>
  <c r="G20" i="6"/>
  <c r="L26" i="6"/>
  <c r="G29" i="6"/>
  <c r="L39" i="6"/>
  <c r="L17" i="6"/>
  <c r="G30" i="6"/>
  <c r="L35" i="6"/>
  <c r="L31" i="6"/>
  <c r="L23" i="6"/>
  <c r="G31" i="6"/>
  <c r="G24" i="6"/>
  <c r="L34" i="6"/>
  <c r="L22" i="6"/>
  <c r="L25" i="6"/>
  <c r="G13" i="6"/>
  <c r="L29" i="6"/>
  <c r="L21" i="6"/>
  <c r="G18" i="6"/>
  <c r="G26" i="6"/>
  <c r="L28" i="6"/>
  <c r="L20" i="6"/>
  <c r="G27" i="6"/>
  <c r="G39" i="6"/>
  <c r="L19" i="6"/>
  <c r="G28" i="6"/>
  <c r="L40" i="6"/>
  <c r="G36" i="6"/>
  <c r="L18" i="6"/>
  <c r="G21" i="6"/>
  <c r="G35" i="6"/>
  <c r="G22" i="6"/>
  <c r="K42" i="6"/>
  <c r="L13" i="6"/>
  <c r="L14" i="6"/>
  <c r="F29" i="2"/>
  <c r="F13" i="2"/>
  <c r="G20" i="3"/>
  <c r="G14" i="3"/>
  <c r="G15" i="3"/>
  <c r="J13" i="2"/>
  <c r="J38" i="2"/>
  <c r="F38" i="2"/>
  <c r="J29" i="2"/>
  <c r="J32" i="2" s="1"/>
  <c r="F32" i="2"/>
  <c r="J18" i="2"/>
  <c r="F18" i="2"/>
  <c r="K46" i="6" l="1"/>
  <c r="L42" i="6"/>
  <c r="F42" i="6"/>
  <c r="G14" i="6"/>
  <c r="F21" i="2"/>
  <c r="J21" i="2"/>
  <c r="G23" i="3"/>
  <c r="G25" i="3" s="1"/>
  <c r="F39" i="2"/>
  <c r="J39" i="2"/>
  <c r="J40" i="1"/>
  <c r="F40" i="1"/>
  <c r="J36" i="1"/>
  <c r="F36" i="1"/>
  <c r="J31" i="1"/>
  <c r="F31" i="1"/>
  <c r="J11" i="1"/>
  <c r="F11" i="1"/>
  <c r="F46" i="6" l="1"/>
  <c r="G42" i="6"/>
  <c r="F12" i="1"/>
  <c r="F14" i="1" s="1"/>
  <c r="F42" i="1" s="1"/>
  <c r="F46" i="1" s="1"/>
  <c r="J12" i="1"/>
  <c r="J14" i="1" s="1"/>
  <c r="J42" i="1" s="1"/>
  <c r="J46" i="1" s="1"/>
</calcChain>
</file>

<file path=xl/sharedStrings.xml><?xml version="1.0" encoding="utf-8"?>
<sst xmlns="http://schemas.openxmlformats.org/spreadsheetml/2006/main" count="201" uniqueCount="139">
  <si>
    <t>Sales Revenues</t>
  </si>
  <si>
    <t>Sales</t>
  </si>
  <si>
    <t>Less:  Sales Returns &amp; Allowances</t>
  </si>
  <si>
    <t>Less:  Sales Discounts</t>
  </si>
  <si>
    <t>Net Sales</t>
  </si>
  <si>
    <t>Cost of Goods Sold (Cost of Sales)</t>
  </si>
  <si>
    <t>Gross Profit</t>
  </si>
  <si>
    <t>Operating Expenses</t>
  </si>
  <si>
    <t>Bank fees</t>
  </si>
  <si>
    <t>Depreciation Expense</t>
  </si>
  <si>
    <t>Insurance expense</t>
  </si>
  <si>
    <t>Computer &amp; Internet expense</t>
  </si>
  <si>
    <t>Licenses &amp; Permits</t>
  </si>
  <si>
    <t>Miscellaneous Expense</t>
  </si>
  <si>
    <t>Office Expense</t>
  </si>
  <si>
    <t>Payroll Tax Expense</t>
  </si>
  <si>
    <t>Postage &amp; Delivery</t>
  </si>
  <si>
    <t>Professional Fees</t>
  </si>
  <si>
    <t>Repairs &amp; Maintenance</t>
  </si>
  <si>
    <t>Telephone Expense</t>
  </si>
  <si>
    <t>Travel Expense</t>
  </si>
  <si>
    <t>Rent Expense</t>
  </si>
  <si>
    <t>Utilities Expense</t>
  </si>
  <si>
    <t>Wages Expense</t>
  </si>
  <si>
    <t>Other Revenues and Gains</t>
  </si>
  <si>
    <t>Interest Revenue</t>
  </si>
  <si>
    <t>Vendor Fees</t>
  </si>
  <si>
    <t>Gain on sale of equipment</t>
  </si>
  <si>
    <t>Other Expenses and Losses</t>
  </si>
  <si>
    <t>Interest Expense</t>
  </si>
  <si>
    <t>Casualty Loss</t>
  </si>
  <si>
    <t>Net Income</t>
  </si>
  <si>
    <t>For the Year Ended December 31, 2011</t>
  </si>
  <si>
    <t>Best Ever Company</t>
  </si>
  <si>
    <t>Cash</t>
  </si>
  <si>
    <t>Accounts Receivable</t>
  </si>
  <si>
    <t>Inventories</t>
  </si>
  <si>
    <t>Supplies</t>
  </si>
  <si>
    <t>Prepaid Insurance</t>
  </si>
  <si>
    <t>Property, Plant &amp; Equipment</t>
  </si>
  <si>
    <t>Land</t>
  </si>
  <si>
    <t>Equipment</t>
  </si>
  <si>
    <t>Less:  Accumulated Depreciation</t>
  </si>
  <si>
    <t>Intangible Assets</t>
  </si>
  <si>
    <t>Patent</t>
  </si>
  <si>
    <t>Current Liabilities</t>
  </si>
  <si>
    <t>Accounts Payable</t>
  </si>
  <si>
    <t>Salaries Payable</t>
  </si>
  <si>
    <t>Unearned Revenue</t>
  </si>
  <si>
    <t>Long-Term Liabilities</t>
  </si>
  <si>
    <t>Loan from Shareholder</t>
  </si>
  <si>
    <t>Total Assets</t>
  </si>
  <si>
    <t>ASSETS</t>
  </si>
  <si>
    <t>Total Liabilities and Shareholders' Equity</t>
  </si>
  <si>
    <t>LIABILITIES AND SHAREHOLDERS' EQUITY</t>
  </si>
  <si>
    <t>Buildings</t>
  </si>
  <si>
    <t>Shareholder Distributions</t>
  </si>
  <si>
    <t>Retained Earnings</t>
  </si>
  <si>
    <t>Common Stock</t>
  </si>
  <si>
    <t>Total current assets</t>
  </si>
  <si>
    <t>Current assets</t>
  </si>
  <si>
    <t>Total current liabilities</t>
  </si>
  <si>
    <t>Total liabilities</t>
  </si>
  <si>
    <t>Shareholder's Equity</t>
  </si>
  <si>
    <t>Total shareholder's equity</t>
  </si>
  <si>
    <t>Statement of Cash Flows (Indirect Method)</t>
  </si>
  <si>
    <t>Cash flows from operating activities</t>
  </si>
  <si>
    <t>Net income</t>
  </si>
  <si>
    <t>Adjustments to reconcile net income to net cash</t>
  </si>
  <si>
    <t>provided by operating activities:</t>
  </si>
  <si>
    <t>Depreciation expense</t>
  </si>
  <si>
    <t>Increase in accounts receivable</t>
  </si>
  <si>
    <t>Increase in inventories</t>
  </si>
  <si>
    <t>Decrease in prepaid insurance</t>
  </si>
  <si>
    <t>Net cash provided by operating activities</t>
  </si>
  <si>
    <t>Purchase of equipment</t>
  </si>
  <si>
    <t>Net cash used by investing activities</t>
  </si>
  <si>
    <t>Cash flows from financing activities:</t>
  </si>
  <si>
    <t>Cash flows from investing activities:</t>
  </si>
  <si>
    <t>Net increase in cash</t>
  </si>
  <si>
    <t>Cash at beginning of period</t>
  </si>
  <si>
    <t>Cash at end of period</t>
  </si>
  <si>
    <t>Noncash investing and financing activities:</t>
  </si>
  <si>
    <t>Purchase of building</t>
  </si>
  <si>
    <t>Payroll Taxes Payable</t>
  </si>
  <si>
    <t>Proceeds from sale of equipment</t>
  </si>
  <si>
    <t>Decrease in accounts payable</t>
  </si>
  <si>
    <t>Increase in loan from shareholder</t>
  </si>
  <si>
    <t>For the Year Ended December 31, 2011 and 2010</t>
  </si>
  <si>
    <t>Balance Sheets</t>
  </si>
  <si>
    <t>December 31, 2011 and 2010</t>
  </si>
  <si>
    <t>Traded delivery truck for manufacturing equipment</t>
  </si>
  <si>
    <t>Income Statements and Statements of Shareholder's Equity</t>
  </si>
  <si>
    <t>Retained Earnings, beginning of year</t>
  </si>
  <si>
    <t>Retained Earnings, end of year</t>
  </si>
  <si>
    <t>COMMON BOOKKEEPING ENTRIES</t>
  </si>
  <si>
    <t>Debit</t>
  </si>
  <si>
    <t>Credit</t>
  </si>
  <si>
    <t>Write a check to pay for suppplies:</t>
  </si>
  <si>
    <t>Make a credit card payment:</t>
  </si>
  <si>
    <t>Buy supplies using a credit card:</t>
  </si>
  <si>
    <t>Write a check to make a loan payment, with interest:</t>
  </si>
  <si>
    <t>Loan</t>
  </si>
  <si>
    <t>Interest expense</t>
  </si>
  <si>
    <t>Supplies expense</t>
  </si>
  <si>
    <t>Credit card</t>
  </si>
  <si>
    <t>Write a check to be paid for later:</t>
  </si>
  <si>
    <t>Inventory</t>
  </si>
  <si>
    <t>Order inventory to be paid for later:</t>
  </si>
  <si>
    <t>Accounts payable</t>
  </si>
  <si>
    <t>When paying for inventory:</t>
  </si>
  <si>
    <t>Sell inventory, customer pays with credit card:</t>
  </si>
  <si>
    <r>
      <t>TWO</t>
    </r>
    <r>
      <rPr>
        <sz val="11"/>
        <color theme="1"/>
        <rFont val="Calibri"/>
        <family val="2"/>
        <scheme val="minor"/>
      </rPr>
      <t xml:space="preserve"> entries, at cost and for retail price</t>
    </r>
  </si>
  <si>
    <t>At cost:</t>
  </si>
  <si>
    <t>Cost of Goods Sold/Cost of Sales</t>
  </si>
  <si>
    <t xml:space="preserve">For retail price: </t>
  </si>
  <si>
    <t>Credit card expense</t>
  </si>
  <si>
    <t>Sales tax payable</t>
  </si>
  <si>
    <t>Capitalization vs. expensing of assets:</t>
  </si>
  <si>
    <t>Expenses:</t>
  </si>
  <si>
    <t>Small tools expense</t>
  </si>
  <si>
    <t>Capitalized:</t>
  </si>
  <si>
    <t>Machinery &amp; equipment</t>
  </si>
  <si>
    <t>Depreciate an equal amount each period</t>
  </si>
  <si>
    <t>(month, year, etc.) for the life of the asset:</t>
  </si>
  <si>
    <t>Accumulated depreciation</t>
  </si>
  <si>
    <t>Payroll and payroll taxes:</t>
  </si>
  <si>
    <t>For everything related to the employee's paycheck:</t>
  </si>
  <si>
    <t>Wages expense</t>
  </si>
  <si>
    <t>Federal income tax payable</t>
  </si>
  <si>
    <t>State income tax payable</t>
  </si>
  <si>
    <t>FICA tax payable (employee)</t>
  </si>
  <si>
    <t>Wages payable/cash/payroll clearing</t>
  </si>
  <si>
    <t>Payroll tax expense</t>
  </si>
  <si>
    <t>FICA tax payable (employer)</t>
  </si>
  <si>
    <t>FUTA payable (employer)</t>
  </si>
  <si>
    <t>SUTA payable (employer)</t>
  </si>
  <si>
    <t>For employer's portion of employment taxes:</t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</si>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</sst>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Border="1"/>
    <xf numFmtId="3" fontId="2" fillId="0" borderId="0" xfId="0" applyNumberFormat="1" applyFont="1" applyBorder="1"/>
    <xf numFmtId="37" fontId="2" fillId="0" borderId="0" xfId="0" applyNumberFormat="1" applyFont="1" applyBorder="1"/>
    <xf numFmtId="37" fontId="2" fillId="0" borderId="0" xfId="0" applyNumberFormat="1" applyFont="1"/>
    <xf numFmtId="37" fontId="2" fillId="0" borderId="1" xfId="0" applyNumberFormat="1" applyFont="1" applyBorder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3" fontId="2" fillId="0" borderId="0" xfId="0" applyNumberFormat="1" applyFont="1"/>
    <xf numFmtId="3" fontId="2" fillId="0" borderId="1" xfId="0" applyNumberFormat="1" applyFont="1" applyBorder="1"/>
    <xf numFmtId="4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3" fontId="2" fillId="2" borderId="0" xfId="0" applyNumberFormat="1" applyFont="1" applyFill="1"/>
    <xf numFmtId="4" fontId="2" fillId="2" borderId="0" xfId="0" applyNumberFormat="1" applyFont="1" applyFill="1"/>
    <xf numFmtId="0" fontId="2" fillId="0" borderId="0" xfId="0" applyFont="1" applyBorder="1" applyAlignment="1">
      <alignment horizontal="center"/>
    </xf>
    <xf numFmtId="5" fontId="2" fillId="0" borderId="0" xfId="0" applyNumberFormat="1" applyFont="1"/>
    <xf numFmtId="5" fontId="2" fillId="0" borderId="0" xfId="0" applyNumberFormat="1" applyFont="1" applyBorder="1"/>
    <xf numFmtId="5" fontId="2" fillId="2" borderId="0" xfId="0" applyNumberFormat="1" applyFont="1" applyFill="1"/>
    <xf numFmtId="37" fontId="2" fillId="2" borderId="0" xfId="0" applyNumberFormat="1" applyFont="1" applyFill="1"/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2" fillId="0" borderId="0" xfId="1" applyFont="1"/>
    <xf numFmtId="9" fontId="2" fillId="0" borderId="0" xfId="1" applyFont="1" applyBorder="1"/>
    <xf numFmtId="10" fontId="2" fillId="0" borderId="0" xfId="1" applyNumberFormat="1" applyFont="1" applyBorder="1"/>
    <xf numFmtId="10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25EADFB-7D4A-4E6D-898A-1DC9B8E2E9E1}" type="doc">
      <dgm:prSet loTypeId="urn:microsoft.com/office/officeart/2005/8/layout/equation1" loCatId="process" qsTypeId="urn:microsoft.com/office/officeart/2005/8/quickstyle/3d1" qsCatId="3D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BD6C9916-84BC-4253-B61A-51094E06C78B}">
      <dgm:prSet phldrT="[Text]" custT="1"/>
      <dgm:spPr/>
      <dgm:t>
        <a:bodyPr/>
        <a:lstStyle/>
        <a:p>
          <a:pPr algn="ctr"/>
          <a:r>
            <a:rPr lang="en-US" sz="15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Assets</a:t>
          </a:r>
          <a: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200"/>
            <a:t>Debit ↑  Credit ↓</a:t>
          </a:r>
          <a:endParaRPr lang="en-US" sz="12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dgm:t>
    </dgm:pt>
    <dgm:pt modelId="{2FBE5E7B-D299-496C-B450-8ACA695AAA93}" type="parTrans" cxnId="{6F879D29-A278-479F-97C7-F6DE53C67C0A}">
      <dgm:prSet/>
      <dgm:spPr/>
      <dgm:t>
        <a:bodyPr/>
        <a:lstStyle/>
        <a:p>
          <a:endParaRPr lang="en-US"/>
        </a:p>
      </dgm:t>
    </dgm:pt>
    <dgm:pt modelId="{D26A21B3-A794-41FC-BD85-857A3406362D}" type="sibTrans" cxnId="{6F879D29-A278-479F-97C7-F6DE53C67C0A}">
      <dgm:prSet/>
      <dgm:spPr/>
      <dgm:t>
        <a:bodyPr/>
        <a:lstStyle/>
        <a:p>
          <a:endParaRPr lang="en-US"/>
        </a:p>
      </dgm:t>
    </dgm:pt>
    <dgm:pt modelId="{84EA0D1C-0B1E-418E-BB5A-524A2DE80ABF}">
      <dgm:prSet phldrT="[Text]" custT="1"/>
      <dgm:spPr/>
      <dgm:t>
        <a:bodyPr/>
        <a:lstStyle/>
        <a:p>
          <a:pPr algn="ctr"/>
          <a:r>
            <a:rPr lang="en-US" sz="15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Liabilities</a:t>
          </a:r>
          <a: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200"/>
            <a:t>Debit ↓  Credit ↑</a:t>
          </a:r>
          <a:endParaRPr lang="en-US" sz="12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dgm:t>
    </dgm:pt>
    <dgm:pt modelId="{CE56DA7C-B470-413E-964A-E17996A7EEE4}" type="parTrans" cxnId="{476B048E-7B43-4471-96C4-75EFCB0D4CCF}">
      <dgm:prSet/>
      <dgm:spPr/>
      <dgm:t>
        <a:bodyPr/>
        <a:lstStyle/>
        <a:p>
          <a:endParaRPr lang="en-US"/>
        </a:p>
      </dgm:t>
    </dgm:pt>
    <dgm:pt modelId="{EC0F4347-15B0-45AB-8066-C76001D7C8DF}" type="sibTrans" cxnId="{476B048E-7B43-4471-96C4-75EFCB0D4CCF}">
      <dgm:prSet/>
      <dgm:spPr/>
      <dgm:t>
        <a:bodyPr/>
        <a:lstStyle/>
        <a:p>
          <a:endParaRPr lang="en-US"/>
        </a:p>
      </dgm:t>
    </dgm:pt>
    <dgm:pt modelId="{8A98BB94-9A07-421B-AF05-43C23807AF07}">
      <dgm:prSet phldrT="[Text]" custT="1"/>
      <dgm:spPr/>
      <dgm:t>
        <a:bodyPr anchor="t"/>
        <a:lstStyle/>
        <a:p>
          <a:r>
            <a:rPr lang="en-US" sz="36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Equity</a:t>
          </a:r>
          <a:endParaRPr lang="en-US" sz="17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dgm:t>
    </dgm:pt>
    <dgm:pt modelId="{F23059B0-1148-4F46-8341-3B5EC7FBFDA3}" type="parTrans" cxnId="{4EE33470-A1E7-4D8F-A27D-730C3A72A3F3}">
      <dgm:prSet/>
      <dgm:spPr/>
      <dgm:t>
        <a:bodyPr/>
        <a:lstStyle/>
        <a:p>
          <a:endParaRPr lang="en-US"/>
        </a:p>
      </dgm:t>
    </dgm:pt>
    <dgm:pt modelId="{0F284839-6BC4-4CF0-BB97-E59BC2326FD9}" type="sibTrans" cxnId="{4EE33470-A1E7-4D8F-A27D-730C3A72A3F3}">
      <dgm:prSet/>
      <dgm:spPr/>
      <dgm:t>
        <a:bodyPr/>
        <a:lstStyle/>
        <a:p>
          <a:endParaRPr lang="en-US"/>
        </a:p>
      </dgm:t>
    </dgm:pt>
    <dgm:pt modelId="{2EEF721D-DAFD-4071-8374-CF295F1FB9DA}" type="pres">
      <dgm:prSet presAssocID="{225EADFB-7D4A-4E6D-898A-1DC9B8E2E9E1}" presName="linearFlow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00C88563-A81D-49A1-AB58-251E7E1F35FD}" type="pres">
      <dgm:prSet presAssocID="{BD6C9916-84BC-4253-B61A-51094E06C78B}" presName="node" presStyleLbl="node1" presStyleIdx="0" presStyleCnt="3" custScaleX="127889" custScaleY="127889">
        <dgm:presLayoutVars>
          <dgm:bulletEnabled val="1"/>
        </dgm:presLayoutVars>
      </dgm:prSet>
      <dgm:spPr>
        <a:prstGeom prst="roundRect">
          <a:avLst/>
        </a:prstGeom>
      </dgm:spPr>
      <dgm:t>
        <a:bodyPr/>
        <a:lstStyle/>
        <a:p>
          <a:endParaRPr lang="en-US"/>
        </a:p>
      </dgm:t>
    </dgm:pt>
    <dgm:pt modelId="{DC9EC7C2-7005-4168-965A-1958035BFE77}" type="pres">
      <dgm:prSet presAssocID="{D26A21B3-A794-41FC-BD85-857A3406362D}" presName="spacerL" presStyleCnt="0"/>
      <dgm:spPr/>
    </dgm:pt>
    <dgm:pt modelId="{D5432157-9CEF-41CD-8DDF-1679A3C0D71E}" type="pres">
      <dgm:prSet presAssocID="{D26A21B3-A794-41FC-BD85-857A3406362D}" presName="sibTrans" presStyleLbl="sibTrans2D1" presStyleIdx="0" presStyleCnt="2" custLinFactNeighborY="-53978"/>
      <dgm:spPr>
        <a:prstGeom prst="mathEqual">
          <a:avLst/>
        </a:prstGeom>
      </dgm:spPr>
      <dgm:t>
        <a:bodyPr/>
        <a:lstStyle/>
        <a:p>
          <a:endParaRPr lang="en-US"/>
        </a:p>
      </dgm:t>
    </dgm:pt>
    <dgm:pt modelId="{0E1CCF1B-2C27-41DC-AF8A-D0A8AB243042}" type="pres">
      <dgm:prSet presAssocID="{D26A21B3-A794-41FC-BD85-857A3406362D}" presName="spacerR" presStyleCnt="0"/>
      <dgm:spPr/>
    </dgm:pt>
    <dgm:pt modelId="{26C12053-0E00-46D5-BFF9-A716EB116995}" type="pres">
      <dgm:prSet presAssocID="{84EA0D1C-0B1E-418E-BB5A-524A2DE80ABF}" presName="node" presStyleLbl="node1" presStyleIdx="1" presStyleCnt="3" custScaleX="127889" custScaleY="127889">
        <dgm:presLayoutVars>
          <dgm:bulletEnabled val="1"/>
        </dgm:presLayoutVars>
      </dgm:prSet>
      <dgm:spPr>
        <a:prstGeom prst="roundRect">
          <a:avLst/>
        </a:prstGeom>
      </dgm:spPr>
      <dgm:t>
        <a:bodyPr/>
        <a:lstStyle/>
        <a:p>
          <a:endParaRPr lang="en-US"/>
        </a:p>
      </dgm:t>
    </dgm:pt>
    <dgm:pt modelId="{E296D19D-7909-43DE-BEE5-4AC53A84F6B3}" type="pres">
      <dgm:prSet presAssocID="{EC0F4347-15B0-45AB-8066-C76001D7C8DF}" presName="spacerL" presStyleCnt="0"/>
      <dgm:spPr/>
    </dgm:pt>
    <dgm:pt modelId="{C98EF901-8452-45BA-B201-27BB3FF16E26}" type="pres">
      <dgm:prSet presAssocID="{EC0F4347-15B0-45AB-8066-C76001D7C8DF}" presName="sibTrans" presStyleLbl="sibTrans2D1" presStyleIdx="1" presStyleCnt="2" custLinFactNeighborX="-7415" custLinFactNeighborY="-58131"/>
      <dgm:spPr>
        <a:prstGeom prst="mathPlus">
          <a:avLst/>
        </a:prstGeom>
      </dgm:spPr>
      <dgm:t>
        <a:bodyPr/>
        <a:lstStyle/>
        <a:p>
          <a:endParaRPr lang="en-US"/>
        </a:p>
      </dgm:t>
    </dgm:pt>
    <dgm:pt modelId="{13619493-4F1A-4070-AD99-1C2B8B3047C7}" type="pres">
      <dgm:prSet presAssocID="{EC0F4347-15B0-45AB-8066-C76001D7C8DF}" presName="spacerR" presStyleCnt="0"/>
      <dgm:spPr/>
    </dgm:pt>
    <dgm:pt modelId="{74E210FB-AA21-49B9-9B87-800DE97A619B}" type="pres">
      <dgm:prSet presAssocID="{8A98BB94-9A07-421B-AF05-43C23807AF07}" presName="node" presStyleLbl="node1" presStyleIdx="2" presStyleCnt="3" custScaleX="308863" custScaleY="308863">
        <dgm:presLayoutVars>
          <dgm:bulletEnabled val="1"/>
        </dgm:presLayoutVars>
      </dgm:prSet>
      <dgm:spPr>
        <a:prstGeom prst="roundRect">
          <a:avLst/>
        </a:prstGeom>
      </dgm:spPr>
      <dgm:t>
        <a:bodyPr/>
        <a:lstStyle/>
        <a:p>
          <a:endParaRPr lang="en-US"/>
        </a:p>
      </dgm:t>
    </dgm:pt>
  </dgm:ptLst>
  <dgm:cxnLst>
    <dgm:cxn modelId="{D929403B-CE08-4F76-A2E6-7DA2C433B864}" type="presOf" srcId="{225EADFB-7D4A-4E6D-898A-1DC9B8E2E9E1}" destId="{2EEF721D-DAFD-4071-8374-CF295F1FB9DA}" srcOrd="0" destOrd="0" presId="urn:microsoft.com/office/officeart/2005/8/layout/equation1"/>
    <dgm:cxn modelId="{1F86D9DC-DBD0-431A-8344-85DAAFBC218A}" type="presOf" srcId="{EC0F4347-15B0-45AB-8066-C76001D7C8DF}" destId="{C98EF901-8452-45BA-B201-27BB3FF16E26}" srcOrd="0" destOrd="0" presId="urn:microsoft.com/office/officeart/2005/8/layout/equation1"/>
    <dgm:cxn modelId="{C7499738-8F12-4156-B93D-A9DD2369D801}" type="presOf" srcId="{8A98BB94-9A07-421B-AF05-43C23807AF07}" destId="{74E210FB-AA21-49B9-9B87-800DE97A619B}" srcOrd="0" destOrd="0" presId="urn:microsoft.com/office/officeart/2005/8/layout/equation1"/>
    <dgm:cxn modelId="{6F879D29-A278-479F-97C7-F6DE53C67C0A}" srcId="{225EADFB-7D4A-4E6D-898A-1DC9B8E2E9E1}" destId="{BD6C9916-84BC-4253-B61A-51094E06C78B}" srcOrd="0" destOrd="0" parTransId="{2FBE5E7B-D299-496C-B450-8ACA695AAA93}" sibTransId="{D26A21B3-A794-41FC-BD85-857A3406362D}"/>
    <dgm:cxn modelId="{AE830D86-1144-4865-AF27-BA21DE4DD613}" type="presOf" srcId="{BD6C9916-84BC-4253-B61A-51094E06C78B}" destId="{00C88563-A81D-49A1-AB58-251E7E1F35FD}" srcOrd="0" destOrd="0" presId="urn:microsoft.com/office/officeart/2005/8/layout/equation1"/>
    <dgm:cxn modelId="{4EE33470-A1E7-4D8F-A27D-730C3A72A3F3}" srcId="{225EADFB-7D4A-4E6D-898A-1DC9B8E2E9E1}" destId="{8A98BB94-9A07-421B-AF05-43C23807AF07}" srcOrd="2" destOrd="0" parTransId="{F23059B0-1148-4F46-8341-3B5EC7FBFDA3}" sibTransId="{0F284839-6BC4-4CF0-BB97-E59BC2326FD9}"/>
    <dgm:cxn modelId="{476B048E-7B43-4471-96C4-75EFCB0D4CCF}" srcId="{225EADFB-7D4A-4E6D-898A-1DC9B8E2E9E1}" destId="{84EA0D1C-0B1E-418E-BB5A-524A2DE80ABF}" srcOrd="1" destOrd="0" parTransId="{CE56DA7C-B470-413E-964A-E17996A7EEE4}" sibTransId="{EC0F4347-15B0-45AB-8066-C76001D7C8DF}"/>
    <dgm:cxn modelId="{EF23552E-9A8C-4C2A-83B3-CBACD4937924}" type="presOf" srcId="{D26A21B3-A794-41FC-BD85-857A3406362D}" destId="{D5432157-9CEF-41CD-8DDF-1679A3C0D71E}" srcOrd="0" destOrd="0" presId="urn:microsoft.com/office/officeart/2005/8/layout/equation1"/>
    <dgm:cxn modelId="{860E0F1F-14BC-4D13-B561-1F932DE62EC9}" type="presOf" srcId="{84EA0D1C-0B1E-418E-BB5A-524A2DE80ABF}" destId="{26C12053-0E00-46D5-BFF9-A716EB116995}" srcOrd="0" destOrd="0" presId="urn:microsoft.com/office/officeart/2005/8/layout/equation1"/>
    <dgm:cxn modelId="{6DF70A8F-7B5D-4182-983D-D3E2D5087C04}" type="presParOf" srcId="{2EEF721D-DAFD-4071-8374-CF295F1FB9DA}" destId="{00C88563-A81D-49A1-AB58-251E7E1F35FD}" srcOrd="0" destOrd="0" presId="urn:microsoft.com/office/officeart/2005/8/layout/equation1"/>
    <dgm:cxn modelId="{00DB0609-4C18-4F36-A499-4F355CAB34D8}" type="presParOf" srcId="{2EEF721D-DAFD-4071-8374-CF295F1FB9DA}" destId="{DC9EC7C2-7005-4168-965A-1958035BFE77}" srcOrd="1" destOrd="0" presId="urn:microsoft.com/office/officeart/2005/8/layout/equation1"/>
    <dgm:cxn modelId="{959B04A8-5432-4837-9812-7E5001D92F12}" type="presParOf" srcId="{2EEF721D-DAFD-4071-8374-CF295F1FB9DA}" destId="{D5432157-9CEF-41CD-8DDF-1679A3C0D71E}" srcOrd="2" destOrd="0" presId="urn:microsoft.com/office/officeart/2005/8/layout/equation1"/>
    <dgm:cxn modelId="{900FC100-E7EB-475D-ADFF-37B651EF799E}" type="presParOf" srcId="{2EEF721D-DAFD-4071-8374-CF295F1FB9DA}" destId="{0E1CCF1B-2C27-41DC-AF8A-D0A8AB243042}" srcOrd="3" destOrd="0" presId="urn:microsoft.com/office/officeart/2005/8/layout/equation1"/>
    <dgm:cxn modelId="{958872EB-0E49-4563-ADA2-8294996CB94D}" type="presParOf" srcId="{2EEF721D-DAFD-4071-8374-CF295F1FB9DA}" destId="{26C12053-0E00-46D5-BFF9-A716EB116995}" srcOrd="4" destOrd="0" presId="urn:microsoft.com/office/officeart/2005/8/layout/equation1"/>
    <dgm:cxn modelId="{C4F0BF60-D621-42A9-BF2C-7195FABF542A}" type="presParOf" srcId="{2EEF721D-DAFD-4071-8374-CF295F1FB9DA}" destId="{E296D19D-7909-43DE-BEE5-4AC53A84F6B3}" srcOrd="5" destOrd="0" presId="urn:microsoft.com/office/officeart/2005/8/layout/equation1"/>
    <dgm:cxn modelId="{9C9E0D1D-EA5D-47DF-9D6E-37108D1483DD}" type="presParOf" srcId="{2EEF721D-DAFD-4071-8374-CF295F1FB9DA}" destId="{C98EF901-8452-45BA-B201-27BB3FF16E26}" srcOrd="6" destOrd="0" presId="urn:microsoft.com/office/officeart/2005/8/layout/equation1"/>
    <dgm:cxn modelId="{3FB1A477-EFB8-45F8-88B5-F3400CC19586}" type="presParOf" srcId="{2EEF721D-DAFD-4071-8374-CF295F1FB9DA}" destId="{13619493-4F1A-4070-AD99-1C2B8B3047C7}" srcOrd="7" destOrd="0" presId="urn:microsoft.com/office/officeart/2005/8/layout/equation1"/>
    <dgm:cxn modelId="{77061661-C5A3-4479-92EF-774ECB790206}" type="presParOf" srcId="{2EEF721D-DAFD-4071-8374-CF295F1FB9DA}" destId="{74E210FB-AA21-49B9-9B87-800DE97A619B}" srcOrd="8" destOrd="0" presId="urn:microsoft.com/office/officeart/2005/8/layout/equati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0C88563-A81D-49A1-AB58-251E7E1F35FD}">
      <dsp:nvSpPr>
        <dsp:cNvPr id="0" name=""/>
        <dsp:cNvSpPr/>
      </dsp:nvSpPr>
      <dsp:spPr>
        <a:xfrm>
          <a:off x="2597" y="2513120"/>
          <a:ext cx="1420278" cy="1420278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500" b="1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Assets</a:t>
          </a:r>
          <a: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200" kern="1200"/>
            <a:t>Debit ↑  Credit ↓</a:t>
          </a:r>
          <a:endParaRPr lang="en-US" sz="1200" kern="12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dsp:txBody>
      <dsp:txXfrm>
        <a:off x="71929" y="2582452"/>
        <a:ext cx="1281614" cy="1281614"/>
      </dsp:txXfrm>
    </dsp:sp>
    <dsp:sp modelId="{D5432157-9CEF-41CD-8DDF-1679A3C0D71E}">
      <dsp:nvSpPr>
        <dsp:cNvPr id="0" name=""/>
        <dsp:cNvSpPr/>
      </dsp:nvSpPr>
      <dsp:spPr>
        <a:xfrm>
          <a:off x="1513053" y="2553514"/>
          <a:ext cx="644122" cy="644122"/>
        </a:xfrm>
        <a:prstGeom prst="mathEqual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-80000" prstMaterial="plastic">
          <a:bevelT w="50800" h="50800"/>
          <a:bevelB w="25400" h="2540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2700" kern="1200"/>
        </a:p>
      </dsp:txBody>
      <dsp:txXfrm>
        <a:off x="1598431" y="2686203"/>
        <a:ext cx="473366" cy="378744"/>
      </dsp:txXfrm>
    </dsp:sp>
    <dsp:sp modelId="{26C12053-0E00-46D5-BFF9-A716EB116995}">
      <dsp:nvSpPr>
        <dsp:cNvPr id="0" name=""/>
        <dsp:cNvSpPr/>
      </dsp:nvSpPr>
      <dsp:spPr>
        <a:xfrm>
          <a:off x="2247352" y="2513120"/>
          <a:ext cx="1420278" cy="1420278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500" b="1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Liabilities</a:t>
          </a:r>
          <a: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/>
          </a:r>
          <a:br>
            <a:rPr lang="en-US" sz="15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en-US" sz="1200" kern="1200"/>
            <a:t>Debit ↓  Credit ↑</a:t>
          </a:r>
          <a:endParaRPr lang="en-US" sz="1200" kern="12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dsp:txBody>
      <dsp:txXfrm>
        <a:off x="2316684" y="2582452"/>
        <a:ext cx="1281614" cy="1281614"/>
      </dsp:txXfrm>
    </dsp:sp>
    <dsp:sp modelId="{C98EF901-8452-45BA-B201-27BB3FF16E26}">
      <dsp:nvSpPr>
        <dsp:cNvPr id="0" name=""/>
        <dsp:cNvSpPr/>
      </dsp:nvSpPr>
      <dsp:spPr>
        <a:xfrm>
          <a:off x="3751121" y="2526764"/>
          <a:ext cx="644122" cy="644122"/>
        </a:xfrm>
        <a:prstGeom prst="mathPlus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-80000" prstMaterial="plastic">
          <a:bevelT w="50800" h="50800"/>
          <a:bevelB w="25400" h="2540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000" kern="1200"/>
        </a:p>
      </dsp:txBody>
      <dsp:txXfrm>
        <a:off x="3836499" y="2773076"/>
        <a:ext cx="473366" cy="151498"/>
      </dsp:txXfrm>
    </dsp:sp>
    <dsp:sp modelId="{74E210FB-AA21-49B9-9B87-800DE97A619B}">
      <dsp:nvSpPr>
        <dsp:cNvPr id="0" name=""/>
        <dsp:cNvSpPr/>
      </dsp:nvSpPr>
      <dsp:spPr>
        <a:xfrm>
          <a:off x="4492107" y="1508212"/>
          <a:ext cx="3430094" cy="3430094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lvl="0"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3600" kern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Equity</a:t>
          </a:r>
          <a:endParaRPr lang="en-US" sz="1700" kern="12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dsp:txBody>
      <dsp:txXfrm>
        <a:off x="4659550" y="1675655"/>
        <a:ext cx="3095208" cy="309520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equation1">
  <dgm:title val=""/>
  <dgm:desc val=""/>
  <dgm:catLst>
    <dgm:cat type="relationship" pri="17000"/>
    <dgm:cat type="process" pri="2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dir/>
      <dgm:resizeHandles val="exact"/>
    </dgm:varLst>
    <dgm:choose name="Name0">
      <dgm:if name="Name1" func="var" arg="dir" op="equ" val="norm">
        <dgm:alg type="lin">
          <dgm:param type="fallback" val="2D"/>
        </dgm:alg>
      </dgm:if>
      <dgm:else name="Name2">
        <dgm:alg type="lin">
          <dgm:param type="linDir" val="fromR"/>
          <dgm:param type="fallback" val="2D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ptType="sibTrans" refType="w" refFor="ch" refPtType="node" fact="0.58"/>
      <dgm:constr type="primFontSz" for="ch" ptType="node" op="equ" val="65"/>
      <dgm:constr type="primFontSz" for="ch" ptType="sibTrans" op="equ" val="55"/>
      <dgm:constr type="primFontSz" for="ch" ptType="sibTrans" refType="primFontSz" refFor="ch" refPtType="node" op="lte" fact="0.8"/>
      <dgm:constr type="w" for="ch" forName="spacerL" refType="w" refFor="ch" refPtType="sibTrans" fact="0.14"/>
      <dgm:constr type="w" for="ch" forName="spacerR" refType="w" refFor="ch" refPtType="sibTrans" fact="0.14"/>
    </dgm:constrLst>
    <dgm:ruleLst/>
    <dgm:forEach name="nodesForEach" axis="ch" ptType="node">
      <dgm:layoutNode name="node">
        <dgm:varLst>
          <dgm:bulletEnabled val="1"/>
        </dgm:varLst>
        <dgm:alg type="tx">
          <dgm:param type="txAnchorVertCh" val="mid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pacerL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sibTrans">
          <dgm:alg type="tx"/>
          <dgm:choose name="Name3">
            <dgm:if name="Name4" axis="followSib" ptType="sibTrans" func="cnt" op="equ" val="0">
              <dgm:shape xmlns:r="http://schemas.openxmlformats.org/officeDocument/2006/relationships" type="mathEqual" r:blip="">
                <dgm:adjLst/>
              </dgm:shape>
            </dgm:if>
            <dgm:else name="Name5">
              <dgm:shape xmlns:r="http://schemas.openxmlformats.org/officeDocument/2006/relationships" type="mathPlus" r:blip="">
                <dgm:adjLst/>
              </dgm:shape>
            </dgm:else>
          </dgm:choose>
          <dgm:presOf axis="self"/>
          <dgm:constrLst>
            <dgm:constr type="h" refType="w"/>
            <dgm:constr type="lMarg"/>
            <dgm:constr type="rMarg"/>
            <dgm:constr type="tMarg"/>
            <dgm:constr type="bMarg"/>
          </dgm:constrLst>
          <dgm:ruleLst>
            <dgm:rule type="primFontSz" val="5" fact="NaN" max="NaN"/>
          </dgm:ruleLst>
        </dgm:layoutNode>
        <dgm:layoutNode name="spacerR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13</xdr:col>
      <xdr:colOff>0</xdr:colOff>
      <xdr:row>33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114300</xdr:colOff>
      <xdr:row>17</xdr:row>
      <xdr:rowOff>76200</xdr:rowOff>
    </xdr:from>
    <xdr:to>
      <xdr:col>7</xdr:col>
      <xdr:colOff>99060</xdr:colOff>
      <xdr:row>20</xdr:row>
      <xdr:rowOff>129540</xdr:rowOff>
    </xdr:to>
    <xdr:sp macro="" textlink="">
      <xdr:nvSpPr>
        <xdr:cNvPr id="4" name="Equa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54780" y="3185160"/>
          <a:ext cx="624840" cy="601980"/>
        </a:xfrm>
        <a:prstGeom prst="mathEqual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342900</xdr:colOff>
      <xdr:row>17</xdr:row>
      <xdr:rowOff>0</xdr:rowOff>
    </xdr:from>
    <xdr:to>
      <xdr:col>3</xdr:col>
      <xdr:colOff>304800</xdr:colOff>
      <xdr:row>21</xdr:row>
      <xdr:rowOff>60960</xdr:rowOff>
    </xdr:to>
    <xdr:sp macro="" textlink="">
      <xdr:nvSpPr>
        <xdr:cNvPr id="6" name="Minu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23060" y="3108960"/>
          <a:ext cx="601980" cy="792480"/>
        </a:xfrm>
        <a:prstGeom prst="mathMinus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556260</xdr:colOff>
      <xdr:row>12</xdr:row>
      <xdr:rowOff>936</xdr:rowOff>
    </xdr:from>
    <xdr:to>
      <xdr:col>10</xdr:col>
      <xdr:colOff>53340</xdr:colOff>
      <xdr:row>18</xdr:row>
      <xdr:rowOff>38100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036820" y="2195496"/>
          <a:ext cx="1417320" cy="1134444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Capital</a:t>
          </a:r>
        </a:p>
        <a:p>
          <a:pPr algn="l"/>
          <a:endParaRPr lang="en-US" sz="110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Debit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/>
            <a:t>Credit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↑</a:t>
          </a:r>
          <a:endParaRPr lang="en-US" sz="1100">
            <a:effectLst/>
          </a:endParaRPr>
        </a:p>
      </xdr:txBody>
    </xdr:sp>
    <xdr:clientData/>
  </xdr:twoCellAnchor>
  <xdr:twoCellAnchor>
    <xdr:from>
      <xdr:col>10</xdr:col>
      <xdr:colOff>152400</xdr:colOff>
      <xdr:row>12</xdr:row>
      <xdr:rowOff>936</xdr:rowOff>
    </xdr:from>
    <xdr:to>
      <xdr:col>12</xdr:col>
      <xdr:colOff>304800</xdr:colOff>
      <xdr:row>18</xdr:row>
      <xdr:rowOff>30480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53200" y="2195496"/>
          <a:ext cx="1432560" cy="1126824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Draw</a:t>
          </a:r>
        </a:p>
        <a:p>
          <a:pPr algn="ctr"/>
          <a:endParaRPr lang="en-US" sz="1100"/>
        </a:p>
        <a:p>
          <a:pPr algn="ctr"/>
          <a:r>
            <a:rPr lang="en-US" sz="1200"/>
            <a:t>Debit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↑  </a:t>
          </a:r>
          <a:r>
            <a:rPr lang="en-US" sz="1200"/>
            <a:t>Credit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↓</a:t>
          </a:r>
          <a:endParaRPr lang="en-US" sz="1200"/>
        </a:p>
      </xdr:txBody>
    </xdr:sp>
    <xdr:clientData/>
  </xdr:twoCellAnchor>
  <xdr:twoCellAnchor>
    <xdr:from>
      <xdr:col>7</xdr:col>
      <xdr:colOff>471474</xdr:colOff>
      <xdr:row>18</xdr:row>
      <xdr:rowOff>130476</xdr:rowOff>
    </xdr:from>
    <xdr:to>
      <xdr:col>12</xdr:col>
      <xdr:colOff>403860</xdr:colOff>
      <xdr:row>25</xdr:row>
      <xdr:rowOff>152400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952034" y="3422316"/>
          <a:ext cx="3132786" cy="1302084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5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Retained Earnings</a:t>
          </a:r>
        </a:p>
      </xdr:txBody>
    </xdr:sp>
    <xdr:clientData/>
  </xdr:twoCellAnchor>
  <xdr:twoCellAnchor>
    <xdr:from>
      <xdr:col>8</xdr:col>
      <xdr:colOff>99060</xdr:colOff>
      <xdr:row>20</xdr:row>
      <xdr:rowOff>121920</xdr:rowOff>
    </xdr:from>
    <xdr:to>
      <xdr:col>10</xdr:col>
      <xdr:colOff>30480</xdr:colOff>
      <xdr:row>25</xdr:row>
      <xdr:rowOff>45720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219700" y="3779520"/>
          <a:ext cx="1211580" cy="8382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Revenues</a:t>
          </a:r>
        </a:p>
        <a:p>
          <a:pPr algn="ctr"/>
          <a:endParaRPr lang="en-US" sz="110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Debit ↓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Credit ↑</a:t>
          </a:r>
          <a:endParaRPr lang="en-US" sz="1100"/>
        </a:p>
      </xdr:txBody>
    </xdr:sp>
    <xdr:clientData/>
  </xdr:twoCellAnchor>
  <xdr:twoCellAnchor>
    <xdr:from>
      <xdr:col>10</xdr:col>
      <xdr:colOff>312420</xdr:colOff>
      <xdr:row>20</xdr:row>
      <xdr:rowOff>137160</xdr:rowOff>
    </xdr:from>
    <xdr:to>
      <xdr:col>12</xdr:col>
      <xdr:colOff>243840</xdr:colOff>
      <xdr:row>25</xdr:row>
      <xdr:rowOff>60960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713220" y="3794760"/>
          <a:ext cx="1211580" cy="8382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Expenses</a:t>
          </a:r>
        </a:p>
        <a:p>
          <a:pPr algn="ctr"/>
          <a:endParaRPr lang="en-US" sz="110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Debit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Credit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endParaRPr lang="en-US" sz="1100"/>
        </a:p>
      </xdr:txBody>
    </xdr:sp>
    <xdr:clientData/>
  </xdr:twoCellAnchor>
  <xdr:oneCellAnchor>
    <xdr:from>
      <xdr:col>0</xdr:col>
      <xdr:colOff>463891</xdr:colOff>
      <xdr:row>1</xdr:row>
      <xdr:rowOff>3625</xdr:rowOff>
    </xdr:from>
    <xdr:ext cx="7362785" cy="93762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63891" y="186505"/>
          <a:ext cx="736278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</a:rPr>
            <a:t>The Accounting Equation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SBDC 2013 Brand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37F"/>
      </a:accent1>
      <a:accent2>
        <a:srgbClr val="7C2128"/>
      </a:accent2>
      <a:accent3>
        <a:srgbClr val="EAAF0F"/>
      </a:accent3>
      <a:accent4>
        <a:srgbClr val="A8ADB0"/>
      </a:accent4>
      <a:accent5>
        <a:srgbClr val="007A3D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selection sqref="A1:XFD1048576"/>
    </sheetView>
  </sheetViews>
  <sheetFormatPr defaultColWidth="8.7109375" defaultRowHeight="15.75" x14ac:dyDescent="0.25"/>
  <cols>
    <col min="1" max="2" width="5.28515625" style="2" customWidth="1"/>
    <col min="3" max="3" width="39.28515625" style="2" customWidth="1"/>
    <col min="4" max="4" width="9.5703125" style="2" bestFit="1" customWidth="1"/>
    <col min="5" max="5" width="2" style="3" customWidth="1"/>
    <col min="6" max="6" width="11" style="2" bestFit="1" customWidth="1"/>
    <col min="7" max="7" width="2" style="2" customWidth="1"/>
    <col min="8" max="8" width="9.42578125" style="2" bestFit="1" customWidth="1"/>
    <col min="9" max="9" width="2" style="3" customWidth="1"/>
    <col min="10" max="10" width="9.42578125" style="2" bestFit="1" customWidth="1"/>
    <col min="11" max="16384" width="8.7109375" style="2"/>
  </cols>
  <sheetData>
    <row r="1" spans="1:10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92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2" t="s">
        <v>88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12"/>
      <c r="B4" s="12"/>
      <c r="C4" s="12"/>
      <c r="D4" s="12"/>
      <c r="E4" s="21"/>
      <c r="F4" s="12"/>
      <c r="G4" s="12"/>
      <c r="H4" s="12"/>
      <c r="I4" s="21"/>
      <c r="J4" s="12"/>
    </row>
    <row r="5" spans="1:10" x14ac:dyDescent="0.25">
      <c r="A5" s="12"/>
      <c r="B5" s="12"/>
      <c r="C5" s="12"/>
      <c r="D5" s="12"/>
      <c r="E5" s="21"/>
      <c r="F5" s="12"/>
      <c r="G5" s="12"/>
      <c r="H5" s="12"/>
      <c r="I5" s="21"/>
      <c r="J5" s="12"/>
    </row>
    <row r="7" spans="1:10" x14ac:dyDescent="0.25">
      <c r="D7" s="32">
        <v>2011</v>
      </c>
      <c r="E7" s="32"/>
      <c r="F7" s="32"/>
      <c r="G7" s="17"/>
      <c r="H7" s="32">
        <v>2010</v>
      </c>
      <c r="I7" s="32"/>
      <c r="J7" s="32"/>
    </row>
    <row r="8" spans="1:10" x14ac:dyDescent="0.25">
      <c r="B8" s="4" t="s">
        <v>0</v>
      </c>
      <c r="G8" s="17"/>
    </row>
    <row r="9" spans="1:10" x14ac:dyDescent="0.25">
      <c r="C9" s="2" t="s">
        <v>1</v>
      </c>
      <c r="D9" s="5"/>
      <c r="E9" s="6"/>
      <c r="F9" s="5">
        <v>1031200</v>
      </c>
      <c r="G9" s="18"/>
      <c r="H9" s="5"/>
      <c r="I9" s="6"/>
      <c r="J9" s="5">
        <v>909800</v>
      </c>
    </row>
    <row r="10" spans="1:10" x14ac:dyDescent="0.25">
      <c r="C10" s="2" t="s">
        <v>2</v>
      </c>
      <c r="D10" s="22">
        <v>-10050</v>
      </c>
      <c r="E10" s="23"/>
      <c r="F10" s="22"/>
      <c r="G10" s="24"/>
      <c r="H10" s="22">
        <v>-7500</v>
      </c>
      <c r="I10" s="23"/>
      <c r="J10" s="5"/>
    </row>
    <row r="11" spans="1:10" x14ac:dyDescent="0.25">
      <c r="C11" s="2" t="s">
        <v>3</v>
      </c>
      <c r="D11" s="10">
        <v>-2500</v>
      </c>
      <c r="E11" s="8"/>
      <c r="F11" s="10">
        <f>SUM(D10:D11)</f>
        <v>-12550</v>
      </c>
      <c r="G11" s="25"/>
      <c r="H11" s="10">
        <v>-1000</v>
      </c>
      <c r="I11" s="8"/>
      <c r="J11" s="10">
        <f>SUM(H10:H11)</f>
        <v>-8500</v>
      </c>
    </row>
    <row r="12" spans="1:10" x14ac:dyDescent="0.25">
      <c r="C12" s="2" t="s">
        <v>4</v>
      </c>
      <c r="D12" s="14"/>
      <c r="E12" s="7"/>
      <c r="F12" s="14">
        <f>SUM(F9:F11)</f>
        <v>1018650</v>
      </c>
      <c r="G12" s="19"/>
      <c r="H12" s="14"/>
      <c r="I12" s="7"/>
      <c r="J12" s="14">
        <f>SUM(J9:J11)</f>
        <v>901300</v>
      </c>
    </row>
    <row r="13" spans="1:10" x14ac:dyDescent="0.25">
      <c r="B13" s="4" t="s">
        <v>5</v>
      </c>
      <c r="D13" s="14"/>
      <c r="E13" s="7"/>
      <c r="F13" s="15">
        <v>255890</v>
      </c>
      <c r="G13" s="19"/>
      <c r="H13" s="14"/>
      <c r="I13" s="7"/>
      <c r="J13" s="15">
        <v>288250</v>
      </c>
    </row>
    <row r="14" spans="1:10" x14ac:dyDescent="0.25">
      <c r="B14" s="4" t="s">
        <v>6</v>
      </c>
      <c r="D14" s="14"/>
      <c r="E14" s="7"/>
      <c r="F14" s="14">
        <f>F12-F13</f>
        <v>762760</v>
      </c>
      <c r="G14" s="19"/>
      <c r="H14" s="14"/>
      <c r="I14" s="7"/>
      <c r="J14" s="14">
        <f>J12-J13</f>
        <v>613050</v>
      </c>
    </row>
    <row r="15" spans="1:10" x14ac:dyDescent="0.25">
      <c r="B15" s="4" t="s">
        <v>7</v>
      </c>
      <c r="D15" s="14"/>
      <c r="E15" s="7"/>
      <c r="F15" s="14"/>
      <c r="G15" s="19"/>
      <c r="H15" s="14"/>
      <c r="I15" s="7"/>
      <c r="J15" s="14"/>
    </row>
    <row r="16" spans="1:10" x14ac:dyDescent="0.25">
      <c r="C16" s="2" t="s">
        <v>8</v>
      </c>
      <c r="D16" s="14">
        <v>500</v>
      </c>
      <c r="E16" s="7"/>
      <c r="F16" s="14"/>
      <c r="G16" s="19"/>
      <c r="H16" s="14">
        <v>5000</v>
      </c>
      <c r="I16" s="7"/>
      <c r="J16" s="14"/>
    </row>
    <row r="17" spans="3:10" x14ac:dyDescent="0.25">
      <c r="C17" s="2" t="s">
        <v>11</v>
      </c>
      <c r="D17" s="14">
        <v>5600</v>
      </c>
      <c r="E17" s="7"/>
      <c r="F17" s="14"/>
      <c r="G17" s="19"/>
      <c r="H17" s="14">
        <v>4200</v>
      </c>
      <c r="I17" s="7"/>
      <c r="J17" s="14"/>
    </row>
    <row r="18" spans="3:10" x14ac:dyDescent="0.25">
      <c r="C18" s="2" t="s">
        <v>9</v>
      </c>
      <c r="D18" s="14">
        <v>17800</v>
      </c>
      <c r="E18" s="7"/>
      <c r="F18" s="14"/>
      <c r="G18" s="19"/>
      <c r="H18" s="14">
        <v>8400</v>
      </c>
      <c r="I18" s="7"/>
      <c r="J18" s="14"/>
    </row>
    <row r="19" spans="3:10" x14ac:dyDescent="0.25">
      <c r="C19" s="2" t="s">
        <v>10</v>
      </c>
      <c r="D19" s="14">
        <v>6700</v>
      </c>
      <c r="E19" s="7"/>
      <c r="F19" s="14"/>
      <c r="G19" s="19"/>
      <c r="H19" s="14">
        <v>3700</v>
      </c>
      <c r="I19" s="7"/>
      <c r="J19" s="14"/>
    </row>
    <row r="20" spans="3:10" x14ac:dyDescent="0.25">
      <c r="C20" s="2" t="s">
        <v>12</v>
      </c>
      <c r="D20" s="14">
        <v>50</v>
      </c>
      <c r="E20" s="7"/>
      <c r="F20" s="14"/>
      <c r="G20" s="19"/>
      <c r="H20" s="14">
        <v>50</v>
      </c>
      <c r="I20" s="7"/>
      <c r="J20" s="14"/>
    </row>
    <row r="21" spans="3:10" x14ac:dyDescent="0.25">
      <c r="C21" s="2" t="s">
        <v>13</v>
      </c>
      <c r="D21" s="14">
        <v>375</v>
      </c>
      <c r="E21" s="7"/>
      <c r="F21" s="14"/>
      <c r="G21" s="19"/>
      <c r="H21" s="14">
        <v>215</v>
      </c>
      <c r="I21" s="7"/>
      <c r="J21" s="14"/>
    </row>
    <row r="22" spans="3:10" x14ac:dyDescent="0.25">
      <c r="C22" s="2" t="s">
        <v>14</v>
      </c>
      <c r="D22" s="14">
        <v>7100</v>
      </c>
      <c r="E22" s="7"/>
      <c r="F22" s="14"/>
      <c r="G22" s="19"/>
      <c r="H22" s="14">
        <v>2550</v>
      </c>
      <c r="I22" s="7"/>
      <c r="J22" s="14"/>
    </row>
    <row r="23" spans="3:10" x14ac:dyDescent="0.25">
      <c r="C23" s="2" t="s">
        <v>15</v>
      </c>
      <c r="D23" s="14">
        <v>29500</v>
      </c>
      <c r="E23" s="7"/>
      <c r="F23" s="14"/>
      <c r="G23" s="19"/>
      <c r="H23" s="14">
        <v>26800</v>
      </c>
      <c r="I23" s="7"/>
      <c r="J23" s="14"/>
    </row>
    <row r="24" spans="3:10" x14ac:dyDescent="0.25">
      <c r="C24" s="2" t="s">
        <v>16</v>
      </c>
      <c r="D24" s="14">
        <v>90</v>
      </c>
      <c r="E24" s="7"/>
      <c r="F24" s="14"/>
      <c r="G24" s="19"/>
      <c r="H24" s="14">
        <v>75</v>
      </c>
      <c r="I24" s="7"/>
      <c r="J24" s="14"/>
    </row>
    <row r="25" spans="3:10" x14ac:dyDescent="0.25">
      <c r="C25" s="2" t="s">
        <v>17</v>
      </c>
      <c r="D25" s="14">
        <v>9000</v>
      </c>
      <c r="E25" s="7"/>
      <c r="F25" s="14"/>
      <c r="G25" s="19"/>
      <c r="H25" s="14">
        <v>6000</v>
      </c>
      <c r="I25" s="7"/>
      <c r="J25" s="14"/>
    </row>
    <row r="26" spans="3:10" x14ac:dyDescent="0.25">
      <c r="C26" s="2" t="s">
        <v>21</v>
      </c>
      <c r="D26" s="14">
        <v>25000</v>
      </c>
      <c r="E26" s="7"/>
      <c r="F26" s="14"/>
      <c r="G26" s="19"/>
      <c r="H26" s="14">
        <v>20000</v>
      </c>
      <c r="I26" s="7"/>
      <c r="J26" s="14"/>
    </row>
    <row r="27" spans="3:10" x14ac:dyDescent="0.25">
      <c r="C27" s="2" t="s">
        <v>18</v>
      </c>
      <c r="D27" s="14">
        <v>1250</v>
      </c>
      <c r="E27" s="7"/>
      <c r="F27" s="14"/>
      <c r="G27" s="19"/>
      <c r="H27" s="14">
        <v>500</v>
      </c>
      <c r="I27" s="7"/>
      <c r="J27" s="14"/>
    </row>
    <row r="28" spans="3:10" x14ac:dyDescent="0.25">
      <c r="C28" s="2" t="s">
        <v>19</v>
      </c>
      <c r="D28" s="14">
        <v>3300</v>
      </c>
      <c r="E28" s="7"/>
      <c r="F28" s="14"/>
      <c r="G28" s="19"/>
      <c r="H28" s="14">
        <v>2500</v>
      </c>
      <c r="I28" s="7"/>
      <c r="J28" s="14"/>
    </row>
    <row r="29" spans="3:10" x14ac:dyDescent="0.25">
      <c r="C29" s="2" t="s">
        <v>20</v>
      </c>
      <c r="D29" s="14">
        <v>1700</v>
      </c>
      <c r="E29" s="7"/>
      <c r="F29" s="14"/>
      <c r="G29" s="19"/>
      <c r="H29" s="14">
        <v>7600</v>
      </c>
      <c r="I29" s="7"/>
      <c r="J29" s="14"/>
    </row>
    <row r="30" spans="3:10" x14ac:dyDescent="0.25">
      <c r="C30" s="2" t="s">
        <v>22</v>
      </c>
      <c r="D30" s="14">
        <v>3250</v>
      </c>
      <c r="E30" s="7"/>
      <c r="F30" s="14"/>
      <c r="G30" s="19"/>
      <c r="H30" s="14">
        <v>2800</v>
      </c>
      <c r="I30" s="7"/>
      <c r="J30" s="14"/>
    </row>
    <row r="31" spans="3:10" x14ac:dyDescent="0.25">
      <c r="C31" s="2" t="s">
        <v>23</v>
      </c>
      <c r="D31" s="15">
        <v>369150</v>
      </c>
      <c r="E31" s="7"/>
      <c r="F31" s="14">
        <f>SUM(D16:D31)</f>
        <v>480365</v>
      </c>
      <c r="G31" s="19"/>
      <c r="H31" s="15">
        <v>346250</v>
      </c>
      <c r="I31" s="7"/>
      <c r="J31" s="14">
        <f>SUM(H16:H31)</f>
        <v>436640</v>
      </c>
    </row>
    <row r="32" spans="3:10" x14ac:dyDescent="0.25">
      <c r="D32" s="14"/>
      <c r="E32" s="7"/>
      <c r="F32" s="14"/>
      <c r="G32" s="19"/>
      <c r="H32" s="14"/>
      <c r="I32" s="7"/>
      <c r="J32" s="14"/>
    </row>
    <row r="33" spans="2:10" x14ac:dyDescent="0.25">
      <c r="B33" s="4" t="s">
        <v>24</v>
      </c>
      <c r="D33" s="14"/>
      <c r="E33" s="7"/>
      <c r="F33" s="14"/>
      <c r="G33" s="19"/>
      <c r="H33" s="14"/>
      <c r="I33" s="7"/>
      <c r="J33" s="14"/>
    </row>
    <row r="34" spans="2:10" x14ac:dyDescent="0.25">
      <c r="C34" s="2" t="s">
        <v>25</v>
      </c>
      <c r="D34" s="14">
        <v>10</v>
      </c>
      <c r="E34" s="7"/>
      <c r="F34" s="14"/>
      <c r="G34" s="19"/>
      <c r="H34" s="14">
        <v>6</v>
      </c>
      <c r="I34" s="7"/>
      <c r="J34" s="14"/>
    </row>
    <row r="35" spans="2:10" x14ac:dyDescent="0.25">
      <c r="C35" s="2" t="s">
        <v>26</v>
      </c>
      <c r="D35" s="14">
        <v>20</v>
      </c>
      <c r="E35" s="7"/>
      <c r="F35" s="14"/>
      <c r="G35" s="19"/>
      <c r="H35" s="14">
        <v>0</v>
      </c>
      <c r="I35" s="7"/>
      <c r="J35" s="14"/>
    </row>
    <row r="36" spans="2:10" x14ac:dyDescent="0.25">
      <c r="C36" s="2" t="s">
        <v>27</v>
      </c>
      <c r="D36" s="15">
        <v>1200</v>
      </c>
      <c r="E36" s="7"/>
      <c r="F36" s="14">
        <f>SUM(D34:D36)</f>
        <v>1230</v>
      </c>
      <c r="G36" s="19"/>
      <c r="H36" s="15">
        <v>0</v>
      </c>
      <c r="I36" s="7"/>
      <c r="J36" s="14">
        <f>SUM(H34:H36)</f>
        <v>6</v>
      </c>
    </row>
    <row r="37" spans="2:10" x14ac:dyDescent="0.25">
      <c r="D37" s="14"/>
      <c r="E37" s="7"/>
      <c r="F37" s="14"/>
      <c r="G37" s="19"/>
      <c r="H37" s="14"/>
      <c r="I37" s="7"/>
      <c r="J37" s="14"/>
    </row>
    <row r="38" spans="2:10" x14ac:dyDescent="0.25">
      <c r="B38" s="4" t="s">
        <v>28</v>
      </c>
      <c r="D38" s="14"/>
      <c r="E38" s="7"/>
      <c r="F38" s="14"/>
      <c r="G38" s="19"/>
      <c r="H38" s="14"/>
      <c r="I38" s="7"/>
      <c r="J38" s="14"/>
    </row>
    <row r="39" spans="2:10" x14ac:dyDescent="0.25">
      <c r="C39" s="2" t="s">
        <v>29</v>
      </c>
      <c r="D39" s="14">
        <v>750</v>
      </c>
      <c r="E39" s="7"/>
      <c r="F39" s="14"/>
      <c r="G39" s="19"/>
      <c r="H39" s="14">
        <v>900</v>
      </c>
      <c r="I39" s="7"/>
      <c r="J39" s="14"/>
    </row>
    <row r="40" spans="2:10" x14ac:dyDescent="0.25">
      <c r="C40" s="2" t="s">
        <v>30</v>
      </c>
      <c r="D40" s="15">
        <v>0</v>
      </c>
      <c r="E40" s="7"/>
      <c r="F40" s="15">
        <f>SUM(D39:D40)</f>
        <v>750</v>
      </c>
      <c r="G40" s="19"/>
      <c r="H40" s="15">
        <v>500</v>
      </c>
      <c r="I40" s="7"/>
      <c r="J40" s="15">
        <f>SUM(H39:H40)</f>
        <v>1400</v>
      </c>
    </row>
    <row r="41" spans="2:10" x14ac:dyDescent="0.25">
      <c r="D41" s="14"/>
      <c r="E41" s="7"/>
      <c r="F41" s="14"/>
      <c r="G41" s="19"/>
      <c r="H41" s="14"/>
      <c r="I41" s="7"/>
      <c r="J41" s="14"/>
    </row>
    <row r="42" spans="2:10" x14ac:dyDescent="0.25">
      <c r="B42" s="4" t="s">
        <v>31</v>
      </c>
      <c r="D42" s="14"/>
      <c r="E42" s="7"/>
      <c r="F42" s="6">
        <f>F14-F31+F36-F40</f>
        <v>282875</v>
      </c>
      <c r="G42" s="18"/>
      <c r="H42" s="5"/>
      <c r="I42" s="6"/>
      <c r="J42" s="6">
        <f>J14-J31+J36-J40</f>
        <v>175016</v>
      </c>
    </row>
    <row r="43" spans="2:10" x14ac:dyDescent="0.25">
      <c r="G43" s="17"/>
    </row>
    <row r="44" spans="2:10" x14ac:dyDescent="0.25">
      <c r="B44" s="2" t="s">
        <v>93</v>
      </c>
      <c r="F44" s="9">
        <v>469700</v>
      </c>
      <c r="G44" s="17"/>
      <c r="J44" s="9">
        <v>309684</v>
      </c>
    </row>
    <row r="45" spans="2:10" x14ac:dyDescent="0.25">
      <c r="B45" s="2" t="s">
        <v>56</v>
      </c>
      <c r="F45" s="9">
        <v>-20000</v>
      </c>
      <c r="G45" s="17"/>
      <c r="J45" s="9">
        <v>-15000</v>
      </c>
    </row>
    <row r="46" spans="2:10" ht="16.5" thickBot="1" x14ac:dyDescent="0.3">
      <c r="B46" s="2" t="s">
        <v>94</v>
      </c>
      <c r="F46" s="11">
        <f>SUM(F42:F45)</f>
        <v>732575</v>
      </c>
      <c r="G46" s="17"/>
      <c r="J46" s="11">
        <f>SUM(J42:J45)</f>
        <v>469700</v>
      </c>
    </row>
    <row r="47" spans="2:10" ht="16.5" thickTop="1" x14ac:dyDescent="0.25"/>
  </sheetData>
  <mergeCells count="5">
    <mergeCell ref="D7:F7"/>
    <mergeCell ref="H7:J7"/>
    <mergeCell ref="A3:J3"/>
    <mergeCell ref="A2:J2"/>
    <mergeCell ref="A1:J1"/>
  </mergeCells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7" workbookViewId="0">
      <selection activeCell="G9" sqref="G9"/>
    </sheetView>
  </sheetViews>
  <sheetFormatPr defaultColWidth="8.7109375" defaultRowHeight="15.75" x14ac:dyDescent="0.25"/>
  <cols>
    <col min="1" max="1" width="0.42578125" style="2" customWidth="1"/>
    <col min="2" max="2" width="5.28515625" style="2" customWidth="1"/>
    <col min="3" max="3" width="33.7109375" style="2" customWidth="1"/>
    <col min="4" max="4" width="9.5703125" style="2" bestFit="1" customWidth="1"/>
    <col min="5" max="5" width="2" style="3" customWidth="1"/>
    <col min="6" max="6" width="11" style="2" bestFit="1" customWidth="1"/>
    <col min="7" max="7" width="11" style="2" customWidth="1"/>
    <col min="8" max="8" width="2" style="2" customWidth="1"/>
    <col min="9" max="9" width="9.42578125" style="2" bestFit="1" customWidth="1"/>
    <col min="10" max="10" width="2" style="3" customWidth="1"/>
    <col min="11" max="11" width="9.42578125" style="2" bestFit="1" customWidth="1"/>
    <col min="12" max="16384" width="8.7109375" style="2"/>
  </cols>
  <sheetData>
    <row r="1" spans="1:12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x14ac:dyDescent="0.25">
      <c r="A2" s="32" t="s">
        <v>92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x14ac:dyDescent="0.25">
      <c r="A3" s="32" t="s">
        <v>88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x14ac:dyDescent="0.25">
      <c r="A4" s="12"/>
      <c r="B4" s="12"/>
      <c r="C4" s="12"/>
      <c r="D4" s="12"/>
      <c r="E4" s="21"/>
      <c r="F4" s="12"/>
      <c r="G4" s="12"/>
      <c r="H4" s="12"/>
      <c r="I4" s="12"/>
      <c r="J4" s="21"/>
      <c r="K4" s="12"/>
    </row>
    <row r="5" spans="1:12" x14ac:dyDescent="0.25">
      <c r="A5" s="12"/>
      <c r="B5" s="12"/>
      <c r="C5" s="12"/>
      <c r="D5" s="12"/>
      <c r="E5" s="21"/>
      <c r="F5" s="12"/>
      <c r="G5" s="12"/>
      <c r="H5" s="12"/>
      <c r="I5" s="12"/>
      <c r="J5" s="21"/>
      <c r="K5" s="12"/>
    </row>
    <row r="7" spans="1:12" x14ac:dyDescent="0.25">
      <c r="D7" s="32">
        <v>2011</v>
      </c>
      <c r="E7" s="32"/>
      <c r="F7" s="32"/>
      <c r="G7" s="12"/>
      <c r="H7" s="17"/>
      <c r="I7" s="32">
        <v>2010</v>
      </c>
      <c r="J7" s="32"/>
      <c r="K7" s="32"/>
    </row>
    <row r="8" spans="1:12" x14ac:dyDescent="0.25">
      <c r="B8" s="4" t="s">
        <v>0</v>
      </c>
      <c r="G8" s="27" t="s">
        <v>138</v>
      </c>
      <c r="H8" s="17"/>
      <c r="L8" s="27" t="s">
        <v>138</v>
      </c>
    </row>
    <row r="9" spans="1:12" x14ac:dyDescent="0.25">
      <c r="C9" s="2" t="s">
        <v>1</v>
      </c>
      <c r="D9" s="5"/>
      <c r="E9" s="6"/>
      <c r="F9" s="5">
        <v>1031200</v>
      </c>
      <c r="G9" s="28">
        <f>+F9/F12</f>
        <v>1.0123202277524175</v>
      </c>
      <c r="H9" s="18"/>
      <c r="I9" s="5"/>
      <c r="J9" s="6"/>
      <c r="K9" s="5">
        <v>909800</v>
      </c>
      <c r="L9" s="28">
        <f>+K9/K12</f>
        <v>1.0094308221457895</v>
      </c>
    </row>
    <row r="10" spans="1:12" x14ac:dyDescent="0.25">
      <c r="C10" s="2" t="s">
        <v>2</v>
      </c>
      <c r="D10" s="22">
        <v>-10050</v>
      </c>
      <c r="E10" s="23"/>
      <c r="F10" s="22"/>
      <c r="G10" s="31"/>
      <c r="H10" s="24"/>
      <c r="I10" s="22">
        <v>-7500</v>
      </c>
      <c r="J10" s="23"/>
      <c r="K10" s="5"/>
      <c r="L10" s="31"/>
    </row>
    <row r="11" spans="1:12" x14ac:dyDescent="0.25">
      <c r="C11" s="2" t="s">
        <v>3</v>
      </c>
      <c r="D11" s="10">
        <v>-2500</v>
      </c>
      <c r="E11" s="8"/>
      <c r="F11" s="10">
        <f>SUM(D10:D11)</f>
        <v>-12550</v>
      </c>
      <c r="G11" s="30">
        <f>+F11/F12</f>
        <v>-1.2320227752417414E-2</v>
      </c>
      <c r="H11" s="25"/>
      <c r="I11" s="10">
        <v>-1000</v>
      </c>
      <c r="J11" s="8"/>
      <c r="K11" s="10">
        <f>SUM(I10:I11)</f>
        <v>-8500</v>
      </c>
      <c r="L11" s="30">
        <f>+K11/K12</f>
        <v>-9.4308221457894154E-3</v>
      </c>
    </row>
    <row r="12" spans="1:12" x14ac:dyDescent="0.25">
      <c r="C12" s="2" t="s">
        <v>4</v>
      </c>
      <c r="D12" s="14"/>
      <c r="E12" s="7"/>
      <c r="F12" s="14">
        <f>SUM(F9:F11)</f>
        <v>1018650</v>
      </c>
      <c r="G12" s="28">
        <v>1</v>
      </c>
      <c r="H12" s="19"/>
      <c r="I12" s="14"/>
      <c r="J12" s="7"/>
      <c r="K12" s="14">
        <f>SUM(K9:K11)</f>
        <v>901300</v>
      </c>
      <c r="L12" s="28">
        <v>1</v>
      </c>
    </row>
    <row r="13" spans="1:12" x14ac:dyDescent="0.25">
      <c r="B13" s="4" t="s">
        <v>5</v>
      </c>
      <c r="D13" s="14"/>
      <c r="E13" s="7"/>
      <c r="F13" s="15">
        <v>255890</v>
      </c>
      <c r="G13" s="29">
        <f>+F13/F12</f>
        <v>0.25120502626024638</v>
      </c>
      <c r="H13" s="19"/>
      <c r="I13" s="14"/>
      <c r="J13" s="7"/>
      <c r="K13" s="15">
        <v>288250</v>
      </c>
      <c r="L13" s="29">
        <f>+K13/K12</f>
        <v>0.31981582159103517</v>
      </c>
    </row>
    <row r="14" spans="1:12" x14ac:dyDescent="0.25">
      <c r="B14" s="4" t="s">
        <v>6</v>
      </c>
      <c r="D14" s="14"/>
      <c r="E14" s="7"/>
      <c r="F14" s="14">
        <f>F12-F13</f>
        <v>762760</v>
      </c>
      <c r="G14" s="28">
        <f>+F14/F12</f>
        <v>0.74879497373975357</v>
      </c>
      <c r="H14" s="19"/>
      <c r="I14" s="14"/>
      <c r="J14" s="7"/>
      <c r="K14" s="14">
        <f>K12-K13</f>
        <v>613050</v>
      </c>
      <c r="L14" s="28">
        <f>+K14/K12</f>
        <v>0.68018417840896483</v>
      </c>
    </row>
    <row r="15" spans="1:12" x14ac:dyDescent="0.25">
      <c r="B15" s="4" t="s">
        <v>7</v>
      </c>
      <c r="D15" s="14"/>
      <c r="E15" s="7"/>
      <c r="F15" s="14"/>
      <c r="G15" s="14"/>
      <c r="H15" s="19"/>
      <c r="I15" s="14"/>
      <c r="J15" s="7"/>
      <c r="K15" s="14"/>
    </row>
    <row r="16" spans="1:12" x14ac:dyDescent="0.25">
      <c r="C16" s="2" t="s">
        <v>8</v>
      </c>
      <c r="D16" s="14">
        <v>500</v>
      </c>
      <c r="E16" s="7"/>
      <c r="F16" s="14"/>
      <c r="G16" s="31">
        <f>+D16/$F$12</f>
        <v>4.908457271879448E-4</v>
      </c>
      <c r="H16" s="19"/>
      <c r="I16" s="14">
        <v>5000</v>
      </c>
      <c r="J16" s="7"/>
      <c r="K16" s="14"/>
      <c r="L16" s="31">
        <f>+I16/$F$12</f>
        <v>4.9084572718794484E-3</v>
      </c>
    </row>
    <row r="17" spans="3:12" x14ac:dyDescent="0.25">
      <c r="C17" s="2" t="s">
        <v>11</v>
      </c>
      <c r="D17" s="14">
        <v>5600</v>
      </c>
      <c r="E17" s="7"/>
      <c r="F17" s="14"/>
      <c r="G17" s="31">
        <f t="shared" ref="G17:G31" si="0">+D17/$F$12</f>
        <v>5.4974721445049824E-3</v>
      </c>
      <c r="H17" s="19"/>
      <c r="I17" s="14">
        <v>4200</v>
      </c>
      <c r="J17" s="7"/>
      <c r="K17" s="14"/>
      <c r="L17" s="31">
        <f t="shared" ref="L17:L31" si="1">+I17/$F$12</f>
        <v>4.1231041083787364E-3</v>
      </c>
    </row>
    <row r="18" spans="3:12" x14ac:dyDescent="0.25">
      <c r="C18" s="2" t="s">
        <v>9</v>
      </c>
      <c r="D18" s="14">
        <v>17800</v>
      </c>
      <c r="E18" s="7"/>
      <c r="F18" s="14"/>
      <c r="G18" s="31">
        <f t="shared" si="0"/>
        <v>1.7474107887890836E-2</v>
      </c>
      <c r="H18" s="19"/>
      <c r="I18" s="14">
        <v>8400</v>
      </c>
      <c r="J18" s="7"/>
      <c r="K18" s="14"/>
      <c r="L18" s="31">
        <f t="shared" si="1"/>
        <v>8.2462082167574727E-3</v>
      </c>
    </row>
    <row r="19" spans="3:12" x14ac:dyDescent="0.25">
      <c r="C19" s="2" t="s">
        <v>10</v>
      </c>
      <c r="D19" s="14">
        <v>6700</v>
      </c>
      <c r="E19" s="7"/>
      <c r="F19" s="14"/>
      <c r="G19" s="31">
        <f t="shared" si="0"/>
        <v>6.577332744318461E-3</v>
      </c>
      <c r="H19" s="19"/>
      <c r="I19" s="14">
        <v>3700</v>
      </c>
      <c r="J19" s="7"/>
      <c r="K19" s="14"/>
      <c r="L19" s="31">
        <f t="shared" si="1"/>
        <v>3.6322583811907918E-3</v>
      </c>
    </row>
    <row r="20" spans="3:12" x14ac:dyDescent="0.25">
      <c r="C20" s="2" t="s">
        <v>12</v>
      </c>
      <c r="D20" s="14">
        <v>50</v>
      </c>
      <c r="E20" s="7"/>
      <c r="F20" s="14"/>
      <c r="G20" s="31">
        <f t="shared" si="0"/>
        <v>4.9084572718794481E-5</v>
      </c>
      <c r="H20" s="19"/>
      <c r="I20" s="14">
        <v>50</v>
      </c>
      <c r="J20" s="7"/>
      <c r="K20" s="14"/>
      <c r="L20" s="31">
        <f t="shared" si="1"/>
        <v>4.9084572718794481E-5</v>
      </c>
    </row>
    <row r="21" spans="3:12" x14ac:dyDescent="0.25">
      <c r="C21" s="2" t="s">
        <v>13</v>
      </c>
      <c r="D21" s="14">
        <v>375</v>
      </c>
      <c r="E21" s="7"/>
      <c r="F21" s="14"/>
      <c r="G21" s="31">
        <f t="shared" si="0"/>
        <v>3.681342953909586E-4</v>
      </c>
      <c r="H21" s="19"/>
      <c r="I21" s="14">
        <v>215</v>
      </c>
      <c r="J21" s="7"/>
      <c r="K21" s="14"/>
      <c r="L21" s="31">
        <f t="shared" si="1"/>
        <v>2.1106366269081628E-4</v>
      </c>
    </row>
    <row r="22" spans="3:12" x14ac:dyDescent="0.25">
      <c r="C22" s="2" t="s">
        <v>14</v>
      </c>
      <c r="D22" s="14">
        <v>7100</v>
      </c>
      <c r="E22" s="7"/>
      <c r="F22" s="14"/>
      <c r="G22" s="31">
        <f t="shared" si="0"/>
        <v>6.9700093260688161E-3</v>
      </c>
      <c r="H22" s="19"/>
      <c r="I22" s="14">
        <v>2550</v>
      </c>
      <c r="J22" s="7"/>
      <c r="K22" s="14"/>
      <c r="L22" s="31">
        <f t="shared" si="1"/>
        <v>2.5033132086585185E-3</v>
      </c>
    </row>
    <row r="23" spans="3:12" x14ac:dyDescent="0.25">
      <c r="C23" s="2" t="s">
        <v>15</v>
      </c>
      <c r="D23" s="14">
        <v>29500</v>
      </c>
      <c r="E23" s="7"/>
      <c r="F23" s="14"/>
      <c r="G23" s="31">
        <f t="shared" si="0"/>
        <v>2.8959897904088743E-2</v>
      </c>
      <c r="H23" s="19"/>
      <c r="I23" s="14">
        <v>26800</v>
      </c>
      <c r="J23" s="7"/>
      <c r="K23" s="14"/>
      <c r="L23" s="31">
        <f t="shared" si="1"/>
        <v>2.6309330977273844E-2</v>
      </c>
    </row>
    <row r="24" spans="3:12" x14ac:dyDescent="0.25">
      <c r="C24" s="2" t="s">
        <v>16</v>
      </c>
      <c r="D24" s="14">
        <v>90</v>
      </c>
      <c r="E24" s="7"/>
      <c r="F24" s="14"/>
      <c r="G24" s="31">
        <f t="shared" si="0"/>
        <v>8.8352230893830067E-5</v>
      </c>
      <c r="H24" s="19"/>
      <c r="I24" s="14">
        <v>75</v>
      </c>
      <c r="J24" s="7"/>
      <c r="K24" s="14"/>
      <c r="L24" s="31">
        <f t="shared" si="1"/>
        <v>7.3626859078191725E-5</v>
      </c>
    </row>
    <row r="25" spans="3:12" x14ac:dyDescent="0.25">
      <c r="C25" s="2" t="s">
        <v>17</v>
      </c>
      <c r="D25" s="14">
        <v>9000</v>
      </c>
      <c r="E25" s="7"/>
      <c r="F25" s="14"/>
      <c r="G25" s="31">
        <f t="shared" si="0"/>
        <v>8.8352230893830076E-3</v>
      </c>
      <c r="H25" s="19"/>
      <c r="I25" s="14">
        <v>6000</v>
      </c>
      <c r="J25" s="7"/>
      <c r="K25" s="14"/>
      <c r="L25" s="31">
        <f t="shared" si="1"/>
        <v>5.8901487262553376E-3</v>
      </c>
    </row>
    <row r="26" spans="3:12" x14ac:dyDescent="0.25">
      <c r="C26" s="2" t="s">
        <v>21</v>
      </c>
      <c r="D26" s="14">
        <v>25000</v>
      </c>
      <c r="E26" s="7"/>
      <c r="F26" s="14"/>
      <c r="G26" s="31">
        <f t="shared" si="0"/>
        <v>2.4542286359397241E-2</v>
      </c>
      <c r="H26" s="19"/>
      <c r="I26" s="14">
        <v>20000</v>
      </c>
      <c r="J26" s="7"/>
      <c r="K26" s="14"/>
      <c r="L26" s="31">
        <f t="shared" si="1"/>
        <v>1.9633829087517794E-2</v>
      </c>
    </row>
    <row r="27" spans="3:12" x14ac:dyDescent="0.25">
      <c r="C27" s="2" t="s">
        <v>18</v>
      </c>
      <c r="D27" s="14">
        <v>1250</v>
      </c>
      <c r="E27" s="7"/>
      <c r="F27" s="14"/>
      <c r="G27" s="31">
        <f t="shared" si="0"/>
        <v>1.2271143179698621E-3</v>
      </c>
      <c r="H27" s="19"/>
      <c r="I27" s="14">
        <v>500</v>
      </c>
      <c r="J27" s="7"/>
      <c r="K27" s="14"/>
      <c r="L27" s="31">
        <f t="shared" si="1"/>
        <v>4.908457271879448E-4</v>
      </c>
    </row>
    <row r="28" spans="3:12" x14ac:dyDescent="0.25">
      <c r="C28" s="2" t="s">
        <v>19</v>
      </c>
      <c r="D28" s="14">
        <v>3300</v>
      </c>
      <c r="E28" s="7"/>
      <c r="F28" s="14"/>
      <c r="G28" s="31">
        <f t="shared" si="0"/>
        <v>3.2395817994404358E-3</v>
      </c>
      <c r="H28" s="19"/>
      <c r="I28" s="14">
        <v>2500</v>
      </c>
      <c r="J28" s="7"/>
      <c r="K28" s="14"/>
      <c r="L28" s="31">
        <f t="shared" si="1"/>
        <v>2.4542286359397242E-3</v>
      </c>
    </row>
    <row r="29" spans="3:12" x14ac:dyDescent="0.25">
      <c r="C29" s="2" t="s">
        <v>20</v>
      </c>
      <c r="D29" s="14">
        <v>1700</v>
      </c>
      <c r="E29" s="7"/>
      <c r="F29" s="14"/>
      <c r="G29" s="31">
        <f t="shared" si="0"/>
        <v>1.6688754724390124E-3</v>
      </c>
      <c r="H29" s="19"/>
      <c r="I29" s="14">
        <v>7600</v>
      </c>
      <c r="J29" s="7"/>
      <c r="K29" s="14"/>
      <c r="L29" s="31">
        <f t="shared" si="1"/>
        <v>7.4608550532567616E-3</v>
      </c>
    </row>
    <row r="30" spans="3:12" x14ac:dyDescent="0.25">
      <c r="C30" s="2" t="s">
        <v>22</v>
      </c>
      <c r="D30" s="14">
        <v>3250</v>
      </c>
      <c r="E30" s="7"/>
      <c r="F30" s="14"/>
      <c r="G30" s="31">
        <f t="shared" si="0"/>
        <v>3.1904972267216415E-3</v>
      </c>
      <c r="H30" s="19"/>
      <c r="I30" s="14">
        <v>2800</v>
      </c>
      <c r="J30" s="7"/>
      <c r="K30" s="14"/>
      <c r="L30" s="31">
        <f t="shared" si="1"/>
        <v>2.7487360722524912E-3</v>
      </c>
    </row>
    <row r="31" spans="3:12" x14ac:dyDescent="0.25">
      <c r="C31" s="2" t="s">
        <v>23</v>
      </c>
      <c r="D31" s="15">
        <v>369150</v>
      </c>
      <c r="E31" s="7"/>
      <c r="F31" s="14">
        <f>SUM(D16:D31)</f>
        <v>480365</v>
      </c>
      <c r="G31" s="31">
        <f t="shared" si="0"/>
        <v>0.36239140038285966</v>
      </c>
      <c r="H31" s="19"/>
      <c r="I31" s="15">
        <v>346250</v>
      </c>
      <c r="J31" s="7"/>
      <c r="K31" s="14">
        <f>SUM(I16:I31)</f>
        <v>436640</v>
      </c>
      <c r="L31" s="31">
        <f t="shared" si="1"/>
        <v>0.3399106660776518</v>
      </c>
    </row>
    <row r="32" spans="3:12" x14ac:dyDescent="0.25">
      <c r="D32" s="14"/>
      <c r="E32" s="7"/>
      <c r="F32" s="14"/>
      <c r="G32" s="14"/>
      <c r="H32" s="19"/>
      <c r="I32" s="14"/>
      <c r="J32" s="7"/>
      <c r="K32" s="14"/>
    </row>
    <row r="33" spans="2:12" x14ac:dyDescent="0.25">
      <c r="B33" s="4" t="s">
        <v>24</v>
      </c>
      <c r="D33" s="14"/>
      <c r="E33" s="7"/>
      <c r="F33" s="14"/>
      <c r="G33" s="14"/>
      <c r="H33" s="19"/>
      <c r="I33" s="14"/>
      <c r="J33" s="7"/>
      <c r="K33" s="14"/>
    </row>
    <row r="34" spans="2:12" x14ac:dyDescent="0.25">
      <c r="C34" s="2" t="s">
        <v>25</v>
      </c>
      <c r="D34" s="14">
        <v>10</v>
      </c>
      <c r="E34" s="7"/>
      <c r="F34" s="14"/>
      <c r="G34" s="31">
        <f t="shared" ref="G34:G36" si="2">+D34/$F$12</f>
        <v>9.8169145437588965E-6</v>
      </c>
      <c r="H34" s="19"/>
      <c r="I34" s="14">
        <v>6</v>
      </c>
      <c r="J34" s="7"/>
      <c r="K34" s="14"/>
      <c r="L34" s="31">
        <f t="shared" ref="L34:L36" si="3">+I34/$F$12</f>
        <v>5.8901487262553377E-6</v>
      </c>
    </row>
    <row r="35" spans="2:12" x14ac:dyDescent="0.25">
      <c r="C35" s="2" t="s">
        <v>26</v>
      </c>
      <c r="D35" s="14">
        <v>20</v>
      </c>
      <c r="E35" s="7"/>
      <c r="F35" s="14"/>
      <c r="G35" s="31">
        <f t="shared" si="2"/>
        <v>1.9633829087517793E-5</v>
      </c>
      <c r="H35" s="19"/>
      <c r="I35" s="14">
        <v>0</v>
      </c>
      <c r="J35" s="7"/>
      <c r="K35" s="14"/>
      <c r="L35" s="31">
        <f t="shared" si="3"/>
        <v>0</v>
      </c>
    </row>
    <row r="36" spans="2:12" x14ac:dyDescent="0.25">
      <c r="C36" s="2" t="s">
        <v>27</v>
      </c>
      <c r="D36" s="15">
        <v>1200</v>
      </c>
      <c r="E36" s="7"/>
      <c r="F36" s="14">
        <f>SUM(D34:D36)</f>
        <v>1230</v>
      </c>
      <c r="G36" s="31">
        <f t="shared" si="2"/>
        <v>1.1780297452510676E-3</v>
      </c>
      <c r="H36" s="19"/>
      <c r="I36" s="15">
        <v>0</v>
      </c>
      <c r="J36" s="7"/>
      <c r="K36" s="14">
        <f>SUM(I34:I36)</f>
        <v>6</v>
      </c>
      <c r="L36" s="31">
        <f t="shared" si="3"/>
        <v>0</v>
      </c>
    </row>
    <row r="37" spans="2:12" x14ac:dyDescent="0.25">
      <c r="D37" s="14"/>
      <c r="E37" s="7"/>
      <c r="F37" s="14"/>
      <c r="G37" s="14"/>
      <c r="H37" s="19"/>
      <c r="I37" s="14"/>
      <c r="J37" s="7"/>
      <c r="K37" s="14"/>
      <c r="L37" s="14"/>
    </row>
    <row r="38" spans="2:12" x14ac:dyDescent="0.25">
      <c r="B38" s="4" t="s">
        <v>28</v>
      </c>
      <c r="D38" s="14"/>
      <c r="E38" s="7"/>
      <c r="F38" s="14"/>
      <c r="G38" s="14"/>
      <c r="H38" s="19"/>
      <c r="I38" s="14"/>
      <c r="J38" s="7"/>
      <c r="K38" s="14"/>
      <c r="L38" s="14"/>
    </row>
    <row r="39" spans="2:12" x14ac:dyDescent="0.25">
      <c r="C39" s="2" t="s">
        <v>29</v>
      </c>
      <c r="D39" s="14">
        <v>750</v>
      </c>
      <c r="E39" s="7"/>
      <c r="F39" s="14"/>
      <c r="G39" s="31">
        <f t="shared" ref="G39" si="4">+D39/$F$12</f>
        <v>7.3626859078191719E-4</v>
      </c>
      <c r="H39" s="19"/>
      <c r="I39" s="14">
        <v>900</v>
      </c>
      <c r="J39" s="7"/>
      <c r="K39" s="14"/>
      <c r="L39" s="31">
        <f t="shared" ref="L39" si="5">+I39/$F$12</f>
        <v>8.835223089383007E-4</v>
      </c>
    </row>
    <row r="40" spans="2:12" x14ac:dyDescent="0.25">
      <c r="C40" s="2" t="s">
        <v>30</v>
      </c>
      <c r="D40" s="15">
        <v>0</v>
      </c>
      <c r="E40" s="7"/>
      <c r="F40" s="15">
        <f>SUM(D39:D40)</f>
        <v>750</v>
      </c>
      <c r="G40" s="31">
        <f>+F40/$F$12</f>
        <v>7.3626859078191719E-4</v>
      </c>
      <c r="H40" s="19"/>
      <c r="I40" s="15">
        <v>500</v>
      </c>
      <c r="J40" s="7"/>
      <c r="K40" s="15">
        <f>SUM(I39:I40)</f>
        <v>1400</v>
      </c>
      <c r="L40" s="31">
        <f>+K40/$F$12</f>
        <v>1.3743680361262456E-3</v>
      </c>
    </row>
    <row r="41" spans="2:12" x14ac:dyDescent="0.25">
      <c r="D41" s="14"/>
      <c r="E41" s="7"/>
      <c r="F41" s="14"/>
      <c r="G41" s="14"/>
      <c r="H41" s="19"/>
      <c r="I41" s="14"/>
      <c r="J41" s="7"/>
      <c r="K41" s="14"/>
      <c r="L41" s="14"/>
    </row>
    <row r="42" spans="2:12" x14ac:dyDescent="0.25">
      <c r="B42" s="4" t="s">
        <v>31</v>
      </c>
      <c r="D42" s="14"/>
      <c r="E42" s="7"/>
      <c r="F42" s="6">
        <f>F14-F31+F36-F40</f>
        <v>282875</v>
      </c>
      <c r="G42" s="31">
        <f>+F42/$F$12</f>
        <v>0.27769597015657976</v>
      </c>
      <c r="H42" s="18"/>
      <c r="I42" s="5"/>
      <c r="J42" s="6"/>
      <c r="K42" s="6">
        <f>K14-K31+K36-K40</f>
        <v>175016</v>
      </c>
      <c r="L42" s="31">
        <f>+K42/$F$12</f>
        <v>0.1718117115790507</v>
      </c>
    </row>
    <row r="43" spans="2:12" hidden="1" x14ac:dyDescent="0.25">
      <c r="H43" s="17"/>
    </row>
    <row r="44" spans="2:12" hidden="1" x14ac:dyDescent="0.25">
      <c r="B44" s="2" t="s">
        <v>93</v>
      </c>
      <c r="F44" s="9">
        <v>469700</v>
      </c>
      <c r="G44" s="9"/>
      <c r="H44" s="17"/>
      <c r="K44" s="9">
        <v>309684</v>
      </c>
    </row>
    <row r="45" spans="2:12" hidden="1" x14ac:dyDescent="0.25">
      <c r="B45" s="2" t="s">
        <v>56</v>
      </c>
      <c r="F45" s="9">
        <v>-20000</v>
      </c>
      <c r="G45" s="9"/>
      <c r="H45" s="17"/>
      <c r="K45" s="9">
        <v>-15000</v>
      </c>
    </row>
    <row r="46" spans="2:12" ht="16.5" hidden="1" thickBot="1" x14ac:dyDescent="0.3">
      <c r="B46" s="2" t="s">
        <v>94</v>
      </c>
      <c r="F46" s="11">
        <f>SUM(F42:F45)</f>
        <v>732575</v>
      </c>
      <c r="G46" s="6"/>
      <c r="H46" s="17"/>
      <c r="K46" s="11">
        <f>SUM(K42:K45)</f>
        <v>469700</v>
      </c>
    </row>
    <row r="47" spans="2:12" ht="16.5" hidden="1" thickTop="1" x14ac:dyDescent="0.25"/>
    <row r="48" spans="2:12" hidden="1" x14ac:dyDescent="0.25"/>
    <row r="49" hidden="1" x14ac:dyDescent="0.25"/>
  </sheetData>
  <mergeCells count="5">
    <mergeCell ref="A1:K1"/>
    <mergeCell ref="A2:K2"/>
    <mergeCell ref="A3:K3"/>
    <mergeCell ref="D7:F7"/>
    <mergeCell ref="I7:K7"/>
  </mergeCells>
  <pageMargins left="0.45" right="0.45" top="0.5" bottom="0.5" header="0.3" footer="0.3"/>
  <pageSetup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Layout" topLeftCell="A4" zoomScale="85" zoomScaleNormal="100" zoomScalePageLayoutView="85" workbookViewId="0">
      <selection activeCell="J38" sqref="J38"/>
    </sheetView>
  </sheetViews>
  <sheetFormatPr defaultColWidth="4.5703125" defaultRowHeight="15.75" x14ac:dyDescent="0.25"/>
  <cols>
    <col min="1" max="2" width="5.28515625" style="2" customWidth="1"/>
    <col min="3" max="3" width="31.140625" style="2" bestFit="1" customWidth="1"/>
    <col min="4" max="4" width="10.140625" style="2" bestFit="1" customWidth="1"/>
    <col min="5" max="5" width="2" style="2" customWidth="1"/>
    <col min="6" max="6" width="10.140625" style="2" bestFit="1" customWidth="1"/>
    <col min="7" max="7" width="2" style="2" customWidth="1"/>
    <col min="8" max="8" width="10.140625" style="2" bestFit="1" customWidth="1"/>
    <col min="9" max="9" width="2" style="2" customWidth="1"/>
    <col min="10" max="10" width="10.140625" style="2" bestFit="1" customWidth="1"/>
    <col min="11" max="16384" width="4.5703125" style="2"/>
  </cols>
  <sheetData>
    <row r="1" spans="1:10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89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4" t="s">
        <v>90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D5" s="32">
        <v>2011</v>
      </c>
      <c r="E5" s="32"/>
      <c r="F5" s="32"/>
      <c r="G5" s="13"/>
      <c r="H5" s="32">
        <v>2010</v>
      </c>
      <c r="I5" s="32"/>
      <c r="J5" s="32"/>
    </row>
    <row r="6" spans="1:10" x14ac:dyDescent="0.25">
      <c r="B6" s="33" t="s">
        <v>52</v>
      </c>
      <c r="C6" s="33"/>
      <c r="D6" s="33"/>
      <c r="E6" s="33"/>
      <c r="F6" s="33"/>
      <c r="G6" s="33"/>
      <c r="H6" s="33"/>
      <c r="I6" s="33"/>
      <c r="J6" s="33"/>
    </row>
    <row r="7" spans="1:10" x14ac:dyDescent="0.25">
      <c r="B7" s="4" t="s">
        <v>60</v>
      </c>
      <c r="G7" s="17"/>
    </row>
    <row r="8" spans="1:10" x14ac:dyDescent="0.25">
      <c r="C8" s="2" t="s">
        <v>34</v>
      </c>
      <c r="D8" s="5">
        <v>14500</v>
      </c>
      <c r="E8" s="5"/>
      <c r="F8" s="5"/>
      <c r="G8" s="18"/>
      <c r="H8" s="5">
        <v>118900</v>
      </c>
      <c r="I8" s="5"/>
      <c r="J8" s="5"/>
    </row>
    <row r="9" spans="1:10" x14ac:dyDescent="0.25">
      <c r="C9" s="2" t="s">
        <v>35</v>
      </c>
      <c r="D9" s="14">
        <v>13500</v>
      </c>
      <c r="E9" s="14"/>
      <c r="F9" s="14"/>
      <c r="G9" s="19"/>
      <c r="H9" s="14">
        <v>7500</v>
      </c>
      <c r="I9" s="14"/>
      <c r="J9" s="7"/>
    </row>
    <row r="10" spans="1:10" x14ac:dyDescent="0.25">
      <c r="C10" s="2" t="s">
        <v>36</v>
      </c>
      <c r="D10" s="14">
        <v>17000</v>
      </c>
      <c r="E10" s="14"/>
      <c r="F10" s="14"/>
      <c r="G10" s="19"/>
      <c r="H10" s="14">
        <v>12000</v>
      </c>
      <c r="I10" s="14"/>
      <c r="J10" s="7"/>
    </row>
    <row r="11" spans="1:10" x14ac:dyDescent="0.25">
      <c r="C11" s="2" t="s">
        <v>37</v>
      </c>
      <c r="D11" s="7">
        <v>2500</v>
      </c>
      <c r="E11" s="7"/>
      <c r="F11" s="14"/>
      <c r="G11" s="19"/>
      <c r="H11" s="7">
        <v>2500</v>
      </c>
      <c r="I11" s="7"/>
      <c r="J11" s="7"/>
    </row>
    <row r="12" spans="1:10" x14ac:dyDescent="0.25">
      <c r="C12" s="2" t="s">
        <v>38</v>
      </c>
      <c r="D12" s="15">
        <v>900</v>
      </c>
      <c r="E12" s="7"/>
      <c r="F12" s="14"/>
      <c r="G12" s="19"/>
      <c r="H12" s="15">
        <v>1200</v>
      </c>
      <c r="I12" s="7"/>
      <c r="J12" s="7"/>
    </row>
    <row r="13" spans="1:10" x14ac:dyDescent="0.25">
      <c r="C13" s="2" t="s">
        <v>59</v>
      </c>
      <c r="D13" s="14"/>
      <c r="E13" s="14"/>
      <c r="F13" s="6">
        <f>SUM(D8:D12)</f>
        <v>48400</v>
      </c>
      <c r="G13" s="19"/>
      <c r="H13" s="14"/>
      <c r="I13" s="14"/>
      <c r="J13" s="6">
        <f>SUM(H8:H12)</f>
        <v>142100</v>
      </c>
    </row>
    <row r="14" spans="1:10" x14ac:dyDescent="0.25">
      <c r="B14" s="4" t="s">
        <v>39</v>
      </c>
      <c r="D14" s="14"/>
      <c r="E14" s="14"/>
      <c r="F14" s="7"/>
      <c r="G14" s="19"/>
      <c r="H14" s="14"/>
      <c r="I14" s="14"/>
      <c r="J14" s="7"/>
    </row>
    <row r="15" spans="1:10" x14ac:dyDescent="0.25">
      <c r="C15" s="2" t="s">
        <v>40</v>
      </c>
      <c r="D15" s="14">
        <v>120000</v>
      </c>
      <c r="E15" s="14"/>
      <c r="F15" s="7"/>
      <c r="G15" s="19"/>
      <c r="H15" s="14">
        <v>120000</v>
      </c>
      <c r="I15" s="14"/>
      <c r="J15" s="7"/>
    </row>
    <row r="16" spans="1:10" x14ac:dyDescent="0.25">
      <c r="C16" s="2" t="s">
        <v>55</v>
      </c>
      <c r="D16" s="14">
        <v>628175</v>
      </c>
      <c r="E16" s="14"/>
      <c r="F16" s="14"/>
      <c r="G16" s="19"/>
      <c r="H16" s="14">
        <v>250000</v>
      </c>
      <c r="I16" s="14"/>
      <c r="J16" s="7"/>
    </row>
    <row r="17" spans="2:10" x14ac:dyDescent="0.25">
      <c r="C17" s="2" t="s">
        <v>41</v>
      </c>
      <c r="D17" s="14">
        <v>65000</v>
      </c>
      <c r="E17" s="14"/>
      <c r="F17" s="14"/>
      <c r="G17" s="19"/>
      <c r="H17" s="14">
        <v>27000</v>
      </c>
      <c r="I17" s="14"/>
      <c r="J17" s="14"/>
    </row>
    <row r="18" spans="2:10" x14ac:dyDescent="0.25">
      <c r="C18" s="2" t="s">
        <v>42</v>
      </c>
      <c r="D18" s="10">
        <v>-60000</v>
      </c>
      <c r="E18" s="8"/>
      <c r="F18" s="14">
        <f>SUM(D15:D18)</f>
        <v>753175</v>
      </c>
      <c r="G18" s="19"/>
      <c r="H18" s="10">
        <v>-23400</v>
      </c>
      <c r="I18" s="8"/>
      <c r="J18" s="14">
        <f>SUM(H15:H18)</f>
        <v>373600</v>
      </c>
    </row>
    <row r="19" spans="2:10" x14ac:dyDescent="0.25">
      <c r="B19" s="4" t="s">
        <v>43</v>
      </c>
      <c r="D19" s="14"/>
      <c r="E19" s="14"/>
      <c r="F19" s="14"/>
      <c r="G19" s="19"/>
      <c r="H19" s="14"/>
      <c r="I19" s="14"/>
      <c r="J19" s="14"/>
    </row>
    <row r="20" spans="2:10" x14ac:dyDescent="0.25">
      <c r="C20" s="2" t="s">
        <v>44</v>
      </c>
      <c r="D20" s="14"/>
      <c r="E20" s="14"/>
      <c r="F20" s="15">
        <v>15000</v>
      </c>
      <c r="G20" s="19"/>
      <c r="H20" s="14"/>
      <c r="I20" s="14"/>
      <c r="J20" s="15">
        <v>15000</v>
      </c>
    </row>
    <row r="21" spans="2:10" ht="16.5" thickBot="1" x14ac:dyDescent="0.3">
      <c r="B21" s="4" t="s">
        <v>51</v>
      </c>
      <c r="D21" s="16"/>
      <c r="E21" s="16"/>
      <c r="F21" s="11">
        <f>SUM(F13:F20)</f>
        <v>816575</v>
      </c>
      <c r="G21" s="20"/>
      <c r="H21" s="16"/>
      <c r="I21" s="16"/>
      <c r="J21" s="11">
        <f>SUM(J13:J20)</f>
        <v>530700</v>
      </c>
    </row>
    <row r="22" spans="2:10" ht="16.5" thickTop="1" x14ac:dyDescent="0.25">
      <c r="D22" s="16"/>
      <c r="E22" s="16"/>
      <c r="F22" s="16"/>
      <c r="G22" s="20"/>
      <c r="H22" s="16"/>
      <c r="I22" s="16"/>
      <c r="J22" s="16"/>
    </row>
    <row r="23" spans="2:10" x14ac:dyDescent="0.25">
      <c r="B23" s="33" t="s">
        <v>54</v>
      </c>
      <c r="C23" s="33"/>
      <c r="D23" s="33"/>
      <c r="E23" s="33"/>
      <c r="F23" s="33"/>
      <c r="G23" s="33"/>
      <c r="H23" s="33"/>
      <c r="I23" s="33"/>
      <c r="J23" s="33"/>
    </row>
    <row r="24" spans="2:10" x14ac:dyDescent="0.25">
      <c r="B24" s="4" t="s">
        <v>45</v>
      </c>
      <c r="D24" s="16"/>
      <c r="E24" s="16"/>
      <c r="F24" s="16"/>
      <c r="G24" s="20"/>
      <c r="H24" s="16"/>
      <c r="I24" s="16"/>
      <c r="J24" s="16"/>
    </row>
    <row r="25" spans="2:10" x14ac:dyDescent="0.25">
      <c r="C25" s="2" t="s">
        <v>46</v>
      </c>
      <c r="D25" s="5">
        <v>5000</v>
      </c>
      <c r="E25" s="5"/>
      <c r="F25" s="16"/>
      <c r="G25" s="20"/>
      <c r="H25" s="5">
        <v>7000</v>
      </c>
      <c r="I25" s="5"/>
      <c r="J25" s="16"/>
    </row>
    <row r="26" spans="2:10" x14ac:dyDescent="0.25">
      <c r="C26" s="2" t="s">
        <v>47</v>
      </c>
      <c r="D26" s="14">
        <v>30000</v>
      </c>
      <c r="E26" s="14"/>
      <c r="F26" s="14"/>
      <c r="G26" s="19"/>
      <c r="H26" s="14">
        <v>30000</v>
      </c>
      <c r="I26" s="14"/>
      <c r="J26" s="16"/>
    </row>
    <row r="27" spans="2:10" x14ac:dyDescent="0.25">
      <c r="C27" s="2" t="s">
        <v>84</v>
      </c>
      <c r="D27" s="14">
        <v>2500</v>
      </c>
      <c r="E27" s="14"/>
      <c r="F27" s="14"/>
      <c r="G27" s="19"/>
      <c r="H27" s="9">
        <v>2500</v>
      </c>
      <c r="I27" s="9"/>
      <c r="J27" s="16"/>
    </row>
    <row r="28" spans="2:10" x14ac:dyDescent="0.25">
      <c r="C28" s="2" t="s">
        <v>48</v>
      </c>
      <c r="D28" s="15">
        <v>1500</v>
      </c>
      <c r="E28" s="7"/>
      <c r="F28" s="14"/>
      <c r="G28" s="19"/>
      <c r="H28" s="15">
        <v>1500</v>
      </c>
      <c r="I28" s="7"/>
      <c r="J28" s="16"/>
    </row>
    <row r="29" spans="2:10" x14ac:dyDescent="0.25">
      <c r="C29" s="2" t="s">
        <v>61</v>
      </c>
      <c r="D29" s="16"/>
      <c r="E29" s="16"/>
      <c r="F29" s="5">
        <f>SUM(D25:D28)</f>
        <v>39000</v>
      </c>
      <c r="G29" s="20"/>
      <c r="H29" s="16"/>
      <c r="I29" s="16"/>
      <c r="J29" s="5">
        <f>SUM(H25:H28)</f>
        <v>41000</v>
      </c>
    </row>
    <row r="30" spans="2:10" x14ac:dyDescent="0.25">
      <c r="B30" s="4" t="s">
        <v>49</v>
      </c>
      <c r="D30" s="16"/>
      <c r="E30" s="16"/>
      <c r="F30" s="16"/>
      <c r="G30" s="20"/>
      <c r="H30" s="16"/>
      <c r="I30" s="16"/>
      <c r="J30" s="16"/>
    </row>
    <row r="31" spans="2:10" x14ac:dyDescent="0.25">
      <c r="C31" s="2" t="s">
        <v>50</v>
      </c>
      <c r="D31" s="14"/>
      <c r="E31" s="14"/>
      <c r="F31" s="15">
        <v>45000</v>
      </c>
      <c r="G31" s="19"/>
      <c r="H31" s="14"/>
      <c r="I31" s="14"/>
      <c r="J31" s="15">
        <v>20000</v>
      </c>
    </row>
    <row r="32" spans="2:10" x14ac:dyDescent="0.25">
      <c r="C32" s="2" t="s">
        <v>62</v>
      </c>
      <c r="D32" s="14"/>
      <c r="E32" s="14"/>
      <c r="F32" s="14">
        <f>SUM(F29:F31)</f>
        <v>84000</v>
      </c>
      <c r="G32" s="19"/>
      <c r="H32" s="14"/>
      <c r="I32" s="14"/>
      <c r="J32" s="14">
        <f>SUM(J29:J31)</f>
        <v>61000</v>
      </c>
    </row>
    <row r="33" spans="2:10" x14ac:dyDescent="0.25">
      <c r="B33" s="4" t="s">
        <v>63</v>
      </c>
      <c r="D33" s="14"/>
      <c r="E33" s="14"/>
      <c r="F33" s="14"/>
      <c r="G33" s="19"/>
      <c r="H33" s="14"/>
      <c r="I33" s="14"/>
      <c r="J33" s="14"/>
    </row>
    <row r="34" spans="2:10" x14ac:dyDescent="0.25">
      <c r="C34" s="2" t="s">
        <v>58</v>
      </c>
      <c r="D34" s="14">
        <v>1000</v>
      </c>
      <c r="E34" s="14"/>
      <c r="F34" s="14"/>
      <c r="G34" s="19"/>
      <c r="H34" s="14">
        <v>1000</v>
      </c>
      <c r="I34" s="14"/>
      <c r="J34" s="14"/>
    </row>
    <row r="35" spans="2:10" x14ac:dyDescent="0.25">
      <c r="C35" s="2" t="s">
        <v>57</v>
      </c>
      <c r="D35" s="14">
        <v>468700</v>
      </c>
      <c r="E35" s="14"/>
      <c r="F35" s="14"/>
      <c r="G35" s="19"/>
      <c r="H35" s="14">
        <v>308684</v>
      </c>
      <c r="I35" s="14"/>
      <c r="J35" s="14"/>
    </row>
    <row r="36" spans="2:10" x14ac:dyDescent="0.25">
      <c r="C36" s="2" t="s">
        <v>31</v>
      </c>
      <c r="D36" s="14">
        <v>282875</v>
      </c>
      <c r="E36" s="14"/>
      <c r="F36" s="14"/>
      <c r="G36" s="19"/>
      <c r="H36" s="14">
        <v>175016</v>
      </c>
      <c r="I36" s="14"/>
      <c r="J36" s="14"/>
    </row>
    <row r="37" spans="2:10" x14ac:dyDescent="0.25">
      <c r="C37" s="2" t="s">
        <v>56</v>
      </c>
      <c r="D37" s="10">
        <v>-20000</v>
      </c>
      <c r="E37" s="8"/>
      <c r="F37" s="14"/>
      <c r="G37" s="19"/>
      <c r="H37" s="10">
        <v>-15000</v>
      </c>
      <c r="I37" s="8"/>
      <c r="J37" s="14"/>
    </row>
    <row r="38" spans="2:10" x14ac:dyDescent="0.25">
      <c r="C38" s="2" t="s">
        <v>64</v>
      </c>
      <c r="D38" s="14"/>
      <c r="E38" s="14"/>
      <c r="F38" s="15">
        <f>SUM(D34:D37)</f>
        <v>732575</v>
      </c>
      <c r="G38" s="19"/>
      <c r="H38" s="14"/>
      <c r="I38" s="14"/>
      <c r="J38" s="15">
        <f>SUM(H34:H37)</f>
        <v>469700</v>
      </c>
    </row>
    <row r="39" spans="2:10" ht="16.5" thickBot="1" x14ac:dyDescent="0.3">
      <c r="B39" s="4" t="s">
        <v>53</v>
      </c>
      <c r="D39" s="16"/>
      <c r="E39" s="16"/>
      <c r="F39" s="11">
        <f>F32+F38</f>
        <v>816575</v>
      </c>
      <c r="G39" s="20"/>
      <c r="H39" s="16"/>
      <c r="I39" s="16"/>
      <c r="J39" s="11">
        <f>J32+J38</f>
        <v>530700</v>
      </c>
    </row>
    <row r="40" spans="2:10" ht="16.5" thickTop="1" x14ac:dyDescent="0.25">
      <c r="D40" s="16"/>
      <c r="E40" s="16"/>
      <c r="F40" s="16"/>
      <c r="G40" s="16"/>
      <c r="H40" s="16"/>
      <c r="I40" s="16"/>
      <c r="J40" s="16"/>
    </row>
  </sheetData>
  <mergeCells count="7">
    <mergeCell ref="B23:J23"/>
    <mergeCell ref="B6:J6"/>
    <mergeCell ref="A1:J1"/>
    <mergeCell ref="A2:J2"/>
    <mergeCell ref="A3:J3"/>
    <mergeCell ref="D5:F5"/>
    <mergeCell ref="H5:J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Layout" zoomScaleNormal="100" workbookViewId="0">
      <selection activeCell="F7" sqref="F7"/>
    </sheetView>
  </sheetViews>
  <sheetFormatPr defaultColWidth="8.85546875" defaultRowHeight="15.75" x14ac:dyDescent="0.25"/>
  <cols>
    <col min="1" max="3" width="5.28515625" style="2" customWidth="1"/>
    <col min="4" max="4" width="53.140625" style="2" customWidth="1"/>
    <col min="5" max="5" width="11.42578125" style="2" customWidth="1"/>
    <col min="6" max="6" width="2" style="3" customWidth="1"/>
    <col min="7" max="7" width="10.140625" style="2" bestFit="1" customWidth="1"/>
    <col min="8" max="8" width="0.28515625" style="2" customWidth="1"/>
    <col min="9" max="10" width="9.140625" style="2" hidden="1" customWidth="1"/>
    <col min="11" max="16384" width="8.85546875" style="2"/>
  </cols>
  <sheetData>
    <row r="1" spans="1:10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E4" s="32"/>
      <c r="F4" s="32"/>
      <c r="G4" s="32"/>
    </row>
    <row r="5" spans="1:10" x14ac:dyDescent="0.25">
      <c r="B5" s="2" t="s">
        <v>66</v>
      </c>
    </row>
    <row r="6" spans="1:10" x14ac:dyDescent="0.25">
      <c r="C6" s="4" t="s">
        <v>67</v>
      </c>
      <c r="E6" s="5"/>
      <c r="F6" s="6"/>
      <c r="G6" s="5">
        <v>282875</v>
      </c>
    </row>
    <row r="7" spans="1:10" x14ac:dyDescent="0.25">
      <c r="C7" s="2" t="s">
        <v>68</v>
      </c>
      <c r="E7" s="5"/>
      <c r="F7" s="6"/>
      <c r="G7" s="5"/>
    </row>
    <row r="8" spans="1:10" x14ac:dyDescent="0.25">
      <c r="C8" s="2" t="s">
        <v>69</v>
      </c>
      <c r="E8" s="7"/>
      <c r="F8" s="7"/>
      <c r="G8" s="7"/>
    </row>
    <row r="9" spans="1:10" x14ac:dyDescent="0.25">
      <c r="D9" s="2" t="s">
        <v>70</v>
      </c>
      <c r="E9" s="6">
        <v>17800</v>
      </c>
      <c r="F9" s="6"/>
      <c r="G9" s="7"/>
    </row>
    <row r="10" spans="1:10" x14ac:dyDescent="0.25">
      <c r="D10" s="2" t="s">
        <v>27</v>
      </c>
      <c r="E10" s="8">
        <v>-1200</v>
      </c>
      <c r="F10" s="8"/>
      <c r="G10" s="8"/>
    </row>
    <row r="11" spans="1:10" x14ac:dyDescent="0.25">
      <c r="D11" s="2" t="s">
        <v>71</v>
      </c>
      <c r="E11" s="9">
        <v>-6000</v>
      </c>
      <c r="F11" s="8"/>
      <c r="G11" s="9"/>
    </row>
    <row r="12" spans="1:10" x14ac:dyDescent="0.25">
      <c r="D12" s="2" t="s">
        <v>72</v>
      </c>
      <c r="E12" s="9">
        <v>-5000</v>
      </c>
      <c r="F12" s="8"/>
      <c r="G12" s="9"/>
    </row>
    <row r="13" spans="1:10" x14ac:dyDescent="0.25">
      <c r="D13" s="2" t="s">
        <v>73</v>
      </c>
      <c r="E13" s="9">
        <v>300</v>
      </c>
      <c r="F13" s="8"/>
      <c r="G13" s="9"/>
    </row>
    <row r="14" spans="1:10" x14ac:dyDescent="0.25">
      <c r="D14" s="2" t="s">
        <v>86</v>
      </c>
      <c r="E14" s="10">
        <v>-2000</v>
      </c>
      <c r="F14" s="8"/>
      <c r="G14" s="10">
        <f>SUM(E9:E14)</f>
        <v>3900</v>
      </c>
    </row>
    <row r="15" spans="1:10" x14ac:dyDescent="0.25">
      <c r="D15" s="2" t="s">
        <v>74</v>
      </c>
      <c r="E15" s="9"/>
      <c r="F15" s="8"/>
      <c r="G15" s="5">
        <f>SUM(G6:G14)</f>
        <v>286775</v>
      </c>
    </row>
    <row r="16" spans="1:10" x14ac:dyDescent="0.25">
      <c r="B16" s="2" t="s">
        <v>78</v>
      </c>
      <c r="E16" s="9"/>
      <c r="F16" s="8"/>
      <c r="G16" s="9"/>
    </row>
    <row r="17" spans="2:7" x14ac:dyDescent="0.25">
      <c r="D17" s="2" t="s">
        <v>85</v>
      </c>
      <c r="E17" s="9">
        <v>2000</v>
      </c>
      <c r="F17" s="8"/>
      <c r="G17" s="9"/>
    </row>
    <row r="18" spans="2:7" x14ac:dyDescent="0.25">
      <c r="D18" s="2" t="s">
        <v>75</v>
      </c>
      <c r="E18" s="9">
        <v>-40000</v>
      </c>
      <c r="F18" s="8"/>
      <c r="G18" s="9"/>
    </row>
    <row r="19" spans="2:7" x14ac:dyDescent="0.25">
      <c r="D19" s="2" t="s">
        <v>83</v>
      </c>
      <c r="E19" s="10">
        <v>-378175</v>
      </c>
      <c r="F19" s="8"/>
      <c r="G19" s="9"/>
    </row>
    <row r="20" spans="2:7" x14ac:dyDescent="0.25">
      <c r="D20" s="2" t="s">
        <v>76</v>
      </c>
      <c r="E20" s="9"/>
      <c r="F20" s="8"/>
      <c r="G20" s="9">
        <f>SUM(E17:E19)</f>
        <v>-416175</v>
      </c>
    </row>
    <row r="21" spans="2:7" x14ac:dyDescent="0.25">
      <c r="B21" s="2" t="s">
        <v>77</v>
      </c>
      <c r="E21" s="9"/>
      <c r="F21" s="8"/>
      <c r="G21" s="8"/>
    </row>
    <row r="22" spans="2:7" x14ac:dyDescent="0.25">
      <c r="D22" s="2" t="s">
        <v>87</v>
      </c>
      <c r="E22" s="9"/>
      <c r="F22" s="8"/>
      <c r="G22" s="10">
        <v>25000</v>
      </c>
    </row>
    <row r="23" spans="2:7" x14ac:dyDescent="0.25">
      <c r="B23" s="2" t="s">
        <v>79</v>
      </c>
      <c r="E23" s="9"/>
      <c r="F23" s="8"/>
      <c r="G23" s="9">
        <f>SUM(G15:G22)</f>
        <v>-104400</v>
      </c>
    </row>
    <row r="24" spans="2:7" x14ac:dyDescent="0.25">
      <c r="B24" s="2" t="s">
        <v>80</v>
      </c>
      <c r="E24" s="9"/>
      <c r="F24" s="8"/>
      <c r="G24" s="10">
        <v>118900</v>
      </c>
    </row>
    <row r="25" spans="2:7" ht="16.5" thickBot="1" x14ac:dyDescent="0.3">
      <c r="B25" s="4" t="s">
        <v>81</v>
      </c>
      <c r="G25" s="11">
        <f>SUM(G23:G24)</f>
        <v>14500</v>
      </c>
    </row>
    <row r="26" spans="2:7" ht="16.5" thickTop="1" x14ac:dyDescent="0.25"/>
    <row r="27" spans="2:7" x14ac:dyDescent="0.25">
      <c r="B27" s="2" t="s">
        <v>82</v>
      </c>
    </row>
    <row r="28" spans="2:7" x14ac:dyDescent="0.25">
      <c r="C28" s="2" t="s">
        <v>91</v>
      </c>
      <c r="G28" s="5">
        <v>5000</v>
      </c>
    </row>
    <row r="32" spans="2:7" x14ac:dyDescent="0.25">
      <c r="E32" s="5"/>
      <c r="F32" s="6"/>
    </row>
  </sheetData>
  <mergeCells count="4">
    <mergeCell ref="A1:J1"/>
    <mergeCell ref="A2:J2"/>
    <mergeCell ref="A3:J3"/>
    <mergeCell ref="E4:G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view="pageLayout" zoomScaleNormal="100" workbookViewId="0">
      <selection activeCell="E79" sqref="E79"/>
    </sheetView>
  </sheetViews>
  <sheetFormatPr defaultColWidth="8.85546875" defaultRowHeight="15" x14ac:dyDescent="0.25"/>
  <cols>
    <col min="1" max="3" width="5.28515625" customWidth="1"/>
    <col min="4" max="4" width="9.7109375" customWidth="1"/>
    <col min="9" max="9" width="8.85546875" customWidth="1"/>
    <col min="11" max="11" width="2" customWidth="1"/>
  </cols>
  <sheetData>
    <row r="1" spans="1:12" x14ac:dyDescent="0.25">
      <c r="A1" s="1" t="s">
        <v>95</v>
      </c>
    </row>
    <row r="3" spans="1:12" ht="15.75" thickBot="1" x14ac:dyDescent="0.3">
      <c r="J3" s="26" t="s">
        <v>96</v>
      </c>
      <c r="L3" s="26" t="s">
        <v>97</v>
      </c>
    </row>
    <row r="4" spans="1:12" x14ac:dyDescent="0.25">
      <c r="B4" t="s">
        <v>98</v>
      </c>
    </row>
    <row r="5" spans="1:12" x14ac:dyDescent="0.25">
      <c r="C5" t="s">
        <v>104</v>
      </c>
      <c r="J5">
        <v>25</v>
      </c>
    </row>
    <row r="6" spans="1:12" x14ac:dyDescent="0.25">
      <c r="D6" t="s">
        <v>34</v>
      </c>
      <c r="L6">
        <v>25</v>
      </c>
    </row>
    <row r="8" spans="1:12" x14ac:dyDescent="0.25">
      <c r="B8" t="s">
        <v>100</v>
      </c>
    </row>
    <row r="9" spans="1:12" x14ac:dyDescent="0.25">
      <c r="C9" t="s">
        <v>104</v>
      </c>
      <c r="J9">
        <v>25</v>
      </c>
    </row>
    <row r="10" spans="1:12" x14ac:dyDescent="0.25">
      <c r="D10" t="s">
        <v>105</v>
      </c>
      <c r="L10">
        <v>25</v>
      </c>
    </row>
    <row r="12" spans="1:12" x14ac:dyDescent="0.25">
      <c r="B12" t="s">
        <v>99</v>
      </c>
    </row>
    <row r="13" spans="1:12" x14ac:dyDescent="0.25">
      <c r="C13" t="s">
        <v>105</v>
      </c>
      <c r="J13">
        <v>50</v>
      </c>
    </row>
    <row r="14" spans="1:12" x14ac:dyDescent="0.25">
      <c r="D14" t="s">
        <v>34</v>
      </c>
      <c r="L14">
        <v>50</v>
      </c>
    </row>
    <row r="16" spans="1:12" x14ac:dyDescent="0.25">
      <c r="B16" t="s">
        <v>101</v>
      </c>
    </row>
    <row r="17" spans="2:12" x14ac:dyDescent="0.25">
      <c r="C17" t="s">
        <v>102</v>
      </c>
      <c r="J17">
        <v>90</v>
      </c>
    </row>
    <row r="18" spans="2:12" x14ac:dyDescent="0.25">
      <c r="C18" t="s">
        <v>103</v>
      </c>
      <c r="J18">
        <v>10</v>
      </c>
    </row>
    <row r="19" spans="2:12" x14ac:dyDescent="0.25">
      <c r="D19" t="s">
        <v>34</v>
      </c>
      <c r="L19">
        <v>100</v>
      </c>
    </row>
    <row r="21" spans="2:12" x14ac:dyDescent="0.25">
      <c r="B21" t="s">
        <v>106</v>
      </c>
    </row>
    <row r="22" spans="2:12" x14ac:dyDescent="0.25">
      <c r="C22" t="s">
        <v>107</v>
      </c>
      <c r="J22">
        <v>100</v>
      </c>
    </row>
    <row r="23" spans="2:12" x14ac:dyDescent="0.25">
      <c r="D23" t="s">
        <v>34</v>
      </c>
      <c r="L23">
        <v>100</v>
      </c>
    </row>
    <row r="25" spans="2:12" x14ac:dyDescent="0.25">
      <c r="B25" t="s">
        <v>108</v>
      </c>
    </row>
    <row r="26" spans="2:12" x14ac:dyDescent="0.25">
      <c r="C26" t="s">
        <v>107</v>
      </c>
      <c r="J26">
        <v>100</v>
      </c>
    </row>
    <row r="27" spans="2:12" x14ac:dyDescent="0.25">
      <c r="D27" t="s">
        <v>109</v>
      </c>
      <c r="L27">
        <v>100</v>
      </c>
    </row>
    <row r="29" spans="2:12" x14ac:dyDescent="0.25">
      <c r="B29" t="s">
        <v>110</v>
      </c>
    </row>
    <row r="30" spans="2:12" x14ac:dyDescent="0.25">
      <c r="C30" t="s">
        <v>109</v>
      </c>
      <c r="J30">
        <v>100</v>
      </c>
    </row>
    <row r="31" spans="2:12" x14ac:dyDescent="0.25">
      <c r="D31" t="s">
        <v>34</v>
      </c>
      <c r="L31">
        <v>100</v>
      </c>
    </row>
    <row r="33" spans="1:12" x14ac:dyDescent="0.25">
      <c r="B33" t="s">
        <v>111</v>
      </c>
    </row>
    <row r="34" spans="1:12" x14ac:dyDescent="0.25">
      <c r="B34" s="1" t="s">
        <v>112</v>
      </c>
    </row>
    <row r="36" spans="1:12" x14ac:dyDescent="0.25">
      <c r="B36" t="s">
        <v>113</v>
      </c>
    </row>
    <row r="37" spans="1:12" x14ac:dyDescent="0.25">
      <c r="C37" t="s">
        <v>114</v>
      </c>
      <c r="J37">
        <v>100</v>
      </c>
    </row>
    <row r="38" spans="1:12" x14ac:dyDescent="0.25">
      <c r="D38" t="s">
        <v>107</v>
      </c>
      <c r="L38">
        <v>100</v>
      </c>
    </row>
    <row r="40" spans="1:12" x14ac:dyDescent="0.25">
      <c r="B40" t="s">
        <v>115</v>
      </c>
    </row>
    <row r="41" spans="1:12" x14ac:dyDescent="0.25">
      <c r="C41" t="s">
        <v>34</v>
      </c>
      <c r="J41">
        <v>196</v>
      </c>
    </row>
    <row r="42" spans="1:12" x14ac:dyDescent="0.25">
      <c r="C42" t="s">
        <v>116</v>
      </c>
      <c r="J42">
        <v>10</v>
      </c>
    </row>
    <row r="43" spans="1:12" x14ac:dyDescent="0.25">
      <c r="D43" t="s">
        <v>1</v>
      </c>
      <c r="L43">
        <v>200</v>
      </c>
    </row>
    <row r="44" spans="1:12" x14ac:dyDescent="0.25">
      <c r="D44" t="s">
        <v>117</v>
      </c>
      <c r="L44">
        <v>6</v>
      </c>
    </row>
    <row r="48" spans="1:12" x14ac:dyDescent="0.25">
      <c r="A48" s="1" t="s">
        <v>95</v>
      </c>
    </row>
    <row r="50" spans="1:12" ht="15.75" thickBot="1" x14ac:dyDescent="0.3">
      <c r="J50" s="26" t="s">
        <v>96</v>
      </c>
      <c r="L50" s="26" t="s">
        <v>97</v>
      </c>
    </row>
    <row r="51" spans="1:12" x14ac:dyDescent="0.25">
      <c r="A51" t="s">
        <v>118</v>
      </c>
    </row>
    <row r="52" spans="1:12" x14ac:dyDescent="0.25">
      <c r="B52" t="s">
        <v>119</v>
      </c>
    </row>
    <row r="53" spans="1:12" x14ac:dyDescent="0.25">
      <c r="C53" t="s">
        <v>120</v>
      </c>
      <c r="J53">
        <v>150</v>
      </c>
    </row>
    <row r="54" spans="1:12" x14ac:dyDescent="0.25">
      <c r="D54" t="s">
        <v>34</v>
      </c>
      <c r="L54">
        <v>150</v>
      </c>
    </row>
    <row r="56" spans="1:12" x14ac:dyDescent="0.25">
      <c r="B56" t="s">
        <v>121</v>
      </c>
    </row>
    <row r="57" spans="1:12" x14ac:dyDescent="0.25">
      <c r="C57" t="s">
        <v>122</v>
      </c>
      <c r="J57">
        <v>1500</v>
      </c>
    </row>
    <row r="58" spans="1:12" x14ac:dyDescent="0.25">
      <c r="D58" t="s">
        <v>34</v>
      </c>
      <c r="L58">
        <v>1500</v>
      </c>
    </row>
    <row r="60" spans="1:12" x14ac:dyDescent="0.25">
      <c r="B60" t="s">
        <v>123</v>
      </c>
    </row>
    <row r="61" spans="1:12" x14ac:dyDescent="0.25">
      <c r="B61" t="s">
        <v>124</v>
      </c>
    </row>
    <row r="62" spans="1:12" x14ac:dyDescent="0.25">
      <c r="C62" t="s">
        <v>70</v>
      </c>
      <c r="J62">
        <v>215</v>
      </c>
    </row>
    <row r="63" spans="1:12" x14ac:dyDescent="0.25">
      <c r="D63" t="s">
        <v>125</v>
      </c>
      <c r="L63">
        <v>215</v>
      </c>
    </row>
    <row r="65" spans="1:12" x14ac:dyDescent="0.25">
      <c r="A65" t="s">
        <v>126</v>
      </c>
    </row>
    <row r="66" spans="1:12" x14ac:dyDescent="0.25">
      <c r="B66" t="s">
        <v>127</v>
      </c>
    </row>
    <row r="67" spans="1:12" x14ac:dyDescent="0.25">
      <c r="C67" t="s">
        <v>128</v>
      </c>
      <c r="J67">
        <v>100</v>
      </c>
    </row>
    <row r="68" spans="1:12" x14ac:dyDescent="0.25">
      <c r="D68" t="s">
        <v>129</v>
      </c>
      <c r="L68">
        <v>25</v>
      </c>
    </row>
    <row r="69" spans="1:12" x14ac:dyDescent="0.25">
      <c r="D69" t="s">
        <v>130</v>
      </c>
      <c r="L69">
        <v>5</v>
      </c>
    </row>
    <row r="70" spans="1:12" x14ac:dyDescent="0.25">
      <c r="D70" t="s">
        <v>131</v>
      </c>
      <c r="L70">
        <v>6</v>
      </c>
    </row>
    <row r="71" spans="1:12" x14ac:dyDescent="0.25">
      <c r="D71" t="s">
        <v>132</v>
      </c>
      <c r="L71">
        <v>64</v>
      </c>
    </row>
    <row r="73" spans="1:12" x14ac:dyDescent="0.25">
      <c r="B73" t="s">
        <v>137</v>
      </c>
    </row>
    <row r="74" spans="1:12" x14ac:dyDescent="0.25">
      <c r="C74" t="s">
        <v>133</v>
      </c>
      <c r="J74">
        <v>12</v>
      </c>
    </row>
    <row r="75" spans="1:12" x14ac:dyDescent="0.25">
      <c r="D75" t="s">
        <v>134</v>
      </c>
      <c r="L75">
        <v>8</v>
      </c>
    </row>
    <row r="76" spans="1:12" x14ac:dyDescent="0.25">
      <c r="D76" t="s">
        <v>135</v>
      </c>
      <c r="L76">
        <v>1</v>
      </c>
    </row>
    <row r="77" spans="1:12" x14ac:dyDescent="0.25">
      <c r="D77" t="s">
        <v>136</v>
      </c>
      <c r="L77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P&amp;L-Simple</vt:lpstr>
      <vt:lpstr>P&amp;L-Ratios</vt:lpstr>
      <vt:lpstr>Balance</vt:lpstr>
      <vt:lpstr>CashFlow</vt:lpstr>
      <vt:lpstr>Accounting Equation</vt:lpstr>
      <vt:lpstr>Common Bookkeeping</vt:lpstr>
      <vt:lpstr>Balance!Print_Area</vt:lpstr>
      <vt:lpstr>CashFlow!Print_Area</vt:lpstr>
      <vt:lpstr>'P&amp;L-Simple'!Print_Area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Dixon</dc:creator>
  <cp:lastModifiedBy>SBDC</cp:lastModifiedBy>
  <cp:lastPrinted>2020-02-18T00:30:02Z</cp:lastPrinted>
  <dcterms:created xsi:type="dcterms:W3CDTF">2012-04-13T17:07:22Z</dcterms:created>
  <dcterms:modified xsi:type="dcterms:W3CDTF">2020-02-18T20:29:48Z</dcterms:modified>
</cp:coreProperties>
</file>